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https://hrec.sharepoint.com/sites/Analysts/Vasilis Halakos/2022/DoubleTree Atlanta Perimeter- Atlanta, GA/STR Reports/"/>
    </mc:Choice>
  </mc:AlternateContent>
  <xr:revisionPtr revIDLastSave="0" documentId="8_{5E3FA9F7-B1FB-4A2F-85F1-868075800233}" xr6:coauthVersionLast="47" xr6:coauthVersionMax="47" xr10:uidLastSave="{00000000-0000-0000-0000-000000000000}"/>
  <bookViews>
    <workbookView xWindow="57480" yWindow="-8475" windowWidth="29040" windowHeight="15840" tabRatio="966" activeTab="3" xr2:uid="{00000000-000D-0000-FFFF-FFFF00000000}"/>
  </bookViews>
  <sheets>
    <sheet name="Table of Contents" sheetId="1" r:id="rId1"/>
    <sheet name="Glance" sheetId="57" r:id="rId2"/>
    <sheet name="Summary" sheetId="55" r:id="rId3"/>
    <sheet name="Comp" sheetId="76" r:id="rId4"/>
    <sheet name="Response" sheetId="13" r:id="rId5"/>
    <sheet name="Day of Week" sheetId="60" r:id="rId6"/>
    <sheet name="Daily by Month" sheetId="47" r:id="rId7"/>
    <sheet name="Segmentation Glance" sheetId="77" r:id="rId8"/>
    <sheet name="Segmentation Occ" sheetId="78" r:id="rId9"/>
    <sheet name="Segmentation ADR" sheetId="79" r:id="rId10"/>
    <sheet name="Segmentation RevPAR" sheetId="80" r:id="rId11"/>
    <sheet name="Segmentation Indexes" sheetId="81" r:id="rId12"/>
    <sheet name="Segmentation Ranking" sheetId="82" r:id="rId13"/>
    <sheet name="Segmentation DOW Month" sheetId="83" r:id="rId14"/>
    <sheet name="Segmentation DOW YTD" sheetId="84" r:id="rId15"/>
    <sheet name="Segmentation DOW Run 3" sheetId="85" r:id="rId16"/>
    <sheet name="Segmentation DOW Run 12" sheetId="86" r:id="rId17"/>
    <sheet name="Add Rev ADR" sheetId="65" r:id="rId18"/>
    <sheet name="Add Rev RevPAR" sheetId="66" r:id="rId19"/>
    <sheet name="Segmentation Response" sheetId="87" r:id="rId20"/>
    <sheet name="Help" sheetId="74" r:id="rId21"/>
  </sheets>
  <definedNames>
    <definedName name="_xlnm.Print_Area" localSheetId="17">'Add Rev ADR'!$A$1:$AH$46</definedName>
    <definedName name="_xlnm.Print_Area" localSheetId="18">'Add Rev RevPAR'!$A$1:$AH$45</definedName>
    <definedName name="_xlnm.Print_Area" localSheetId="3">Comp!$A$1:$AG$57</definedName>
    <definedName name="_xlnm.Print_Area" localSheetId="6">'Daily by Month'!$A$1:$AH$57</definedName>
    <definedName name="_xlnm.Print_Area" localSheetId="5">'Day of Week'!$A$1:$V$78</definedName>
    <definedName name="_xlnm.Print_Area" localSheetId="1">Glance!$A$1:$T$34</definedName>
    <definedName name="_xlnm.Print_Area" localSheetId="20">Help!$A$1:$J$25</definedName>
    <definedName name="_xlnm.Print_Area" localSheetId="4">Response!$A$1:$AR$106</definedName>
    <definedName name="_xlnm.Print_Area" localSheetId="9">'Segmentation ADR'!$A$1:$AB$44</definedName>
    <definedName name="_xlnm.Print_Area" localSheetId="13">'Segmentation DOW Month'!$A$1:$AB$53</definedName>
    <definedName name="_xlnm.Print_Area" localSheetId="16">'Segmentation DOW Run 12'!$A$1:$AB$53</definedName>
    <definedName name="_xlnm.Print_Area" localSheetId="15">'Segmentation DOW Run 3'!$A$1:$AB$53</definedName>
    <definedName name="_xlnm.Print_Area" localSheetId="14">'Segmentation DOW YTD'!$A$1:$AB$53</definedName>
    <definedName name="_xlnm.Print_Area" localSheetId="7">'Segmentation Glance'!$A$1:$T$41</definedName>
    <definedName name="_xlnm.Print_Area" localSheetId="11">'Segmentation Indexes'!$A$1:$AB$44</definedName>
    <definedName name="_xlnm.Print_Area" localSheetId="8">'Segmentation Occ'!$A$1:$AB$45</definedName>
    <definedName name="_xlnm.Print_Area" localSheetId="12">'Segmentation Ranking'!$A$1:$AB$44</definedName>
    <definedName name="_xlnm.Print_Area" localSheetId="19">'Segmentation Response'!$A$1:$AR$106</definedName>
    <definedName name="_xlnm.Print_Area" localSheetId="10">'Segmentation RevPAR'!$A$1:$AB$44</definedName>
    <definedName name="_xlnm.Print_Area" localSheetId="2">Summary!$A$1:$U$45</definedName>
    <definedName name="_xlnm.Print_Area" localSheetId="0">'Table of Contents'!$A$1:$H$63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2" i="76" l="1"/>
  <c r="U21" i="76"/>
  <c r="AF17" i="60"/>
  <c r="AE17" i="60"/>
  <c r="AD17" i="60"/>
  <c r="AC17" i="60"/>
  <c r="AB17" i="60"/>
  <c r="AA17" i="60"/>
  <c r="Z17" i="60"/>
  <c r="Y17" i="60"/>
  <c r="X17" i="60"/>
  <c r="AF16" i="60"/>
  <c r="AE16" i="60"/>
  <c r="AD16" i="60"/>
  <c r="AC16" i="60"/>
  <c r="AB16" i="60"/>
  <c r="AA16" i="60"/>
  <c r="Z16" i="60"/>
  <c r="Y16" i="60"/>
  <c r="X16" i="60"/>
  <c r="AF15" i="60"/>
  <c r="AE15" i="60"/>
  <c r="AD15" i="60"/>
  <c r="AC15" i="60"/>
  <c r="AB15" i="60"/>
  <c r="AA15" i="60"/>
  <c r="Z15" i="60"/>
  <c r="Y15" i="60"/>
  <c r="X15" i="60"/>
  <c r="AF14" i="60"/>
  <c r="AE14" i="60"/>
  <c r="AD14" i="60"/>
  <c r="AC14" i="60"/>
  <c r="AB14" i="60"/>
  <c r="AA14" i="60"/>
  <c r="Z14" i="60"/>
  <c r="Y14" i="60"/>
  <c r="X14" i="60"/>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alcChain>
</file>

<file path=xl/sharedStrings.xml><?xml version="1.0" encoding="utf-8"?>
<sst xmlns="http://schemas.openxmlformats.org/spreadsheetml/2006/main" count="2778" uniqueCount="253">
  <si>
    <t>Sun</t>
  </si>
  <si>
    <t>Mon</t>
  </si>
  <si>
    <t>Tue</t>
  </si>
  <si>
    <t>Wed</t>
  </si>
  <si>
    <t>Thu</t>
  </si>
  <si>
    <t>Fri</t>
  </si>
  <si>
    <t>Sat</t>
  </si>
  <si>
    <t>This Year</t>
  </si>
  <si>
    <t>Last Year</t>
  </si>
  <si>
    <t>ADR</t>
  </si>
  <si>
    <t>RevPAR</t>
  </si>
  <si>
    <t>Transient</t>
  </si>
  <si>
    <t>Total</t>
  </si>
  <si>
    <t>Group</t>
  </si>
  <si>
    <t>Contract</t>
  </si>
  <si>
    <t>Comp Set</t>
  </si>
  <si>
    <t>Comp set</t>
  </si>
  <si>
    <t>Other</t>
  </si>
  <si>
    <t>F&amp;B</t>
  </si>
  <si>
    <t>My Property</t>
  </si>
  <si>
    <t>Room</t>
  </si>
  <si>
    <t>Name</t>
  </si>
  <si>
    <t>Occupancy (%)</t>
  </si>
  <si>
    <t>Rank</t>
  </si>
  <si>
    <t>% Chg</t>
  </si>
  <si>
    <t>My Prop</t>
  </si>
  <si>
    <t>Market Scale</t>
  </si>
  <si>
    <t xml:space="preserve"> </t>
  </si>
  <si>
    <t>Supply</t>
  </si>
  <si>
    <t>Demand</t>
  </si>
  <si>
    <t>Census/Sample - Properties &amp; Rooms</t>
  </si>
  <si>
    <t>Census</t>
  </si>
  <si>
    <t>Sample</t>
  </si>
  <si>
    <t>Properties</t>
  </si>
  <si>
    <t>Rooms</t>
  </si>
  <si>
    <t>Competitive Set</t>
  </si>
  <si>
    <t>Sample %</t>
  </si>
  <si>
    <t>Year to Date</t>
  </si>
  <si>
    <t>Revenue</t>
  </si>
  <si>
    <t>Day of Week</t>
  </si>
  <si>
    <t>Weekday</t>
  </si>
  <si>
    <t>Time Period</t>
  </si>
  <si>
    <t>Current Month</t>
  </si>
  <si>
    <t>Sunday</t>
  </si>
  <si>
    <t>Running 3 Month</t>
  </si>
  <si>
    <t>Running 12 Month</t>
  </si>
  <si>
    <t>Monday</t>
  </si>
  <si>
    <t>Tuesday</t>
  </si>
  <si>
    <t>Wednesday</t>
  </si>
  <si>
    <t>Thursday</t>
  </si>
  <si>
    <t>Friday</t>
  </si>
  <si>
    <t>Saturday</t>
  </si>
  <si>
    <t>Weekend</t>
  </si>
  <si>
    <t>Occ</t>
  </si>
  <si>
    <t>Indexes</t>
  </si>
  <si>
    <t>(Fri-Sat)</t>
  </si>
  <si>
    <t xml:space="preserve">Pipeline </t>
  </si>
  <si>
    <t>Under Construction</t>
  </si>
  <si>
    <t>Planning</t>
  </si>
  <si>
    <t>Weekday/Weekend</t>
  </si>
  <si>
    <t>Year To Date</t>
  </si>
  <si>
    <t xml:space="preserve">  Year To Date</t>
  </si>
  <si>
    <t>Zip</t>
  </si>
  <si>
    <t>Phone</t>
  </si>
  <si>
    <t>Open Date</t>
  </si>
  <si>
    <t>Month % Chg</t>
  </si>
  <si>
    <t>YTD % Chg</t>
  </si>
  <si>
    <t>Run 3 Mon % Chg</t>
  </si>
  <si>
    <t>Run 12 Mon % Chg</t>
  </si>
  <si>
    <t>(Sun-Thu)</t>
  </si>
  <si>
    <t xml:space="preserve">     % Chg</t>
  </si>
  <si>
    <t>Percent Change (%)</t>
  </si>
  <si>
    <t>STR#</t>
  </si>
  <si>
    <t>See Help page for pipeline definitions.</t>
  </si>
  <si>
    <t>Occupancy</t>
  </si>
  <si>
    <t>Competitive Set: Competitors</t>
  </si>
  <si>
    <t xml:space="preserve">     Weekday</t>
  </si>
  <si>
    <t xml:space="preserve">     Weekend</t>
  </si>
  <si>
    <t>Ranking</t>
  </si>
  <si>
    <t>My Prop vs. Comp Set</t>
  </si>
  <si>
    <t>Exchange Rate*</t>
  </si>
  <si>
    <t>Average Daily Rate</t>
  </si>
  <si>
    <t>Revenue Per Rooms Sold</t>
  </si>
  <si>
    <t>Revenue Per Rooms Available</t>
  </si>
  <si>
    <t xml:space="preserve">City, State </t>
  </si>
  <si>
    <t>Index (MPI)</t>
  </si>
  <si>
    <t>Index (ARI)</t>
  </si>
  <si>
    <t>Index (RGI)</t>
  </si>
  <si>
    <t>Exchange Rate</t>
  </si>
  <si>
    <t>Total (TrevPOR**)</t>
  </si>
  <si>
    <t xml:space="preserve">** TrevPOR = Total revenue per occupied room (sum of Room, F&amp;B, and Other revenue divided by total occupied rooms).  </t>
  </si>
  <si>
    <t>Total (TrevPAR**)</t>
  </si>
  <si>
    <t xml:space="preserve">** TrevPAR = Total revenue per available room (sum of Room, F&amp;B, and Other revenue divided by total available rooms).  </t>
  </si>
  <si>
    <t>Table Of Contents</t>
  </si>
  <si>
    <t>735 East Main Street, Hendersonville, TN 37075 USA</t>
  </si>
  <si>
    <t>T : +1 615 824 8664</t>
  </si>
  <si>
    <t>Blue Fin Building, 110 Southwark Street, London SE1 0TA</t>
  </si>
  <si>
    <t>T : +44 (0)20 7922 1930</t>
  </si>
  <si>
    <t>info@strglobal.com     www.str.com</t>
  </si>
  <si>
    <t>Occupancy Index</t>
  </si>
  <si>
    <t>ADR Index</t>
  </si>
  <si>
    <t>RevPAR Index</t>
  </si>
  <si>
    <t>support@str.com     www.str.com</t>
  </si>
  <si>
    <t>Glossary:</t>
  </si>
  <si>
    <r>
      <t xml:space="preserve">For all STR definitions, please click here or visit </t>
    </r>
    <r>
      <rPr>
        <u/>
        <sz val="11"/>
        <rFont val="Arial"/>
        <family val="2"/>
      </rPr>
      <t>www.str.com/resources/glossary</t>
    </r>
  </si>
  <si>
    <t>Frequently Asked Questions (FAQ):</t>
  </si>
  <si>
    <r>
      <t xml:space="preserve">For all STR FAQs, please click here or visit </t>
    </r>
    <r>
      <rPr>
        <u/>
        <sz val="11"/>
        <rFont val="Arial"/>
        <family val="2"/>
      </rPr>
      <t>www.str.com/resources/faq</t>
    </r>
  </si>
  <si>
    <r>
      <t xml:space="preserve">Please visit our website at </t>
    </r>
    <r>
      <rPr>
        <u/>
        <sz val="11"/>
        <rFont val="Arial"/>
        <family val="2"/>
      </rPr>
      <t>www.str.com</t>
    </r>
    <r>
      <rPr>
        <sz val="11"/>
        <rFont val="Arial"/>
        <family val="2"/>
      </rPr>
      <t>, or if you need additional assistance please reach out to our Customer Support team.</t>
    </r>
  </si>
  <si>
    <t>North America:</t>
  </si>
  <si>
    <t>International:</t>
  </si>
  <si>
    <t>T : +44 (0) 207 922 1930</t>
  </si>
  <si>
    <t>support@str.com</t>
  </si>
  <si>
    <t>hotelinfo@str.com</t>
  </si>
  <si>
    <t>Asia Pacific:</t>
  </si>
  <si>
    <t>Thong Teck Building, 15 Scotts Road #08-12, 228 218 Singapore</t>
  </si>
  <si>
    <t>apinfo@str.com</t>
  </si>
  <si>
    <r>
      <t xml:space="preserve">For the latest in industry news, visit </t>
    </r>
    <r>
      <rPr>
        <u/>
        <sz val="11"/>
        <rFont val="Arial"/>
        <family val="2"/>
      </rPr>
      <t>HotelNewsNow.com</t>
    </r>
    <r>
      <rPr>
        <sz val="11"/>
        <rFont val="Arial"/>
        <family val="2"/>
      </rPr>
      <t>.</t>
    </r>
  </si>
  <si>
    <r>
      <t xml:space="preserve">To learn more about the Hotel Data Conference, visit </t>
    </r>
    <r>
      <rPr>
        <u/>
        <sz val="11"/>
        <rFont val="Arial"/>
        <family val="2"/>
      </rPr>
      <t>HotelDataConference.com</t>
    </r>
    <r>
      <rPr>
        <sz val="11"/>
        <rFont val="Arial"/>
        <family val="2"/>
      </rPr>
      <t>.</t>
    </r>
  </si>
  <si>
    <t>T: +65 6800 7850</t>
  </si>
  <si>
    <t>The STR STAR Report is a publication of STR, Inc. and STR Global, Ltd., and is intended solely for use by paid subscribers. Reproduction or distribution of the STR STAR Report, in whole or part, without written permission is prohibited and subject to legal action. If you have received this report and are NOT a subscriber to the STR STAR Report, please contact us immediately. Source: 2020 STR, Inc. / STR Global, Ltd. trading as “STR”.</t>
  </si>
  <si>
    <t>Tab 2 - Monthly Performance at a Glance - My Property vs. Competitive Set</t>
  </si>
  <si>
    <t>Tab 3 - STAR Summary - My Property vs. Comp Set and Industry Segments</t>
  </si>
  <si>
    <t>Tab 4 - Competitive Set Report</t>
  </si>
  <si>
    <t>Tab 5 - Response Report</t>
  </si>
  <si>
    <t>Tab 6 - Day of Week and Weekday/Weekend Report</t>
  </si>
  <si>
    <t>Tab 7 - Daily Data for the Month</t>
  </si>
  <si>
    <t>Tab 8 - Segmentation at a Glance - My Property vs. Competitive Set</t>
  </si>
  <si>
    <t>Tab 9 - Segmentation Occupancy Analysis</t>
  </si>
  <si>
    <t>Tab 10 - Segmentation ADR Analysis</t>
  </si>
  <si>
    <t>Tab 11 - Segmentation RevPAR Analysis</t>
  </si>
  <si>
    <t>Tab 12 - Segmentation Index Analysis</t>
  </si>
  <si>
    <t>Tab 13 - Segmentation Ranking Analysis</t>
  </si>
  <si>
    <t>Tab 14 - Segmentation Day Of Week - Current Month</t>
  </si>
  <si>
    <t>Tab 15 - Segmentation Day Of Week - Year to Date</t>
  </si>
  <si>
    <t>Tab 16 - Segmentation Day Of Week - Running 3 Month</t>
  </si>
  <si>
    <t>Tab 17 - Segmentation Day Of Week - Running 12 Month</t>
  </si>
  <si>
    <t>Tab 18 - Additional Revenue ADR Analysis (TrevPOR)</t>
  </si>
  <si>
    <t>Tab 19 - Additional Revenue RevPAR Analysis (TrevPAR)</t>
  </si>
  <si>
    <t>Tab 20 - Segmentation Response Report</t>
  </si>
  <si>
    <t>Monthly STAR Report : DoubleTree by Hilton Hotel Atlanta Perimeter Dunwoody</t>
  </si>
  <si>
    <t>STR # 767 / Created January 17, 2020</t>
  </si>
  <si>
    <t>For the Month of: December 2019</t>
  </si>
  <si>
    <t>Currency: US Dollar  /  Competitive Set Data Excludes Subject Property</t>
  </si>
  <si>
    <t>DoubleTree by Hilton Hotel Atlanta Perimeter Dunwoody        4386 Chamblee Dunwoody Rd        Atlanta, GA 30341-1032        Phone: (770) 457-6363</t>
  </si>
  <si>
    <t>STR # 767        ChainID: 000051927        MgtCo: Concord Hospitality        Owner: Whitman Peterson</t>
  </si>
  <si>
    <t>For the Month of: December 2019        Date Created: January 17, 2020        Monthly Competitive Set Data Excludes Subject Property</t>
  </si>
  <si>
    <t>December 2019</t>
  </si>
  <si>
    <t>December 2019 vs. 2018 Percent Change (%)</t>
  </si>
  <si>
    <t>Market: Atlanta, GA</t>
  </si>
  <si>
    <t>DoubleTree by Hilton Hotel Atlanta Perimeter Dunwoody</t>
  </si>
  <si>
    <t>Market Class: Upscale Class</t>
  </si>
  <si>
    <t>Submarket: Atlanta Chamblee/Norcross, GA</t>
  </si>
  <si>
    <t>Submarket Scale: Upscale Chains</t>
  </si>
  <si>
    <t>Jul</t>
  </si>
  <si>
    <t>2 of 7</t>
  </si>
  <si>
    <t>7 of 7</t>
  </si>
  <si>
    <t>4 of 7</t>
  </si>
  <si>
    <t>Aug</t>
  </si>
  <si>
    <t>5 of 7</t>
  </si>
  <si>
    <t>Sep</t>
  </si>
  <si>
    <t>5 of 6</t>
  </si>
  <si>
    <t>6 of 6</t>
  </si>
  <si>
    <t>Oct</t>
  </si>
  <si>
    <t>4 of 6</t>
  </si>
  <si>
    <t>Nov</t>
  </si>
  <si>
    <t>Dec</t>
  </si>
  <si>
    <t>Jan</t>
  </si>
  <si>
    <t>3 of 7</t>
  </si>
  <si>
    <t>6 of 7</t>
  </si>
  <si>
    <t>Feb</t>
  </si>
  <si>
    <t>Mar</t>
  </si>
  <si>
    <t>Apr</t>
  </si>
  <si>
    <t>May</t>
  </si>
  <si>
    <t>Jun</t>
  </si>
  <si>
    <t>1 of 7</t>
  </si>
  <si>
    <t>2 of 6</t>
  </si>
  <si>
    <t>1 of 6</t>
  </si>
  <si>
    <t>3 of 6</t>
  </si>
  <si>
    <t>For the Month of: December 2019        Date Created: January 17, 2020</t>
  </si>
  <si>
    <t>City, State</t>
  </si>
  <si>
    <t>December 2019 (This Year)</t>
  </si>
  <si>
    <t>December 2018 (Last Year)</t>
  </si>
  <si>
    <t>Dec 23rd - First Day of Hanukkah</t>
  </si>
  <si>
    <t>Dec 24th - Christmas Eve</t>
  </si>
  <si>
    <t>Dec 25th - Christmas Day</t>
  </si>
  <si>
    <t>Dec 26th - First Day of Kwanzaa</t>
  </si>
  <si>
    <t>Dec 31st - New Year's Eve</t>
  </si>
  <si>
    <t>Dec 3rd - First Day of Hanukkah</t>
  </si>
  <si>
    <t>Dec 25th - Christmas</t>
  </si>
  <si>
    <t>Atlanta, GA</t>
  </si>
  <si>
    <t>30341-1032</t>
  </si>
  <si>
    <t>(770) 457-6363</t>
  </si>
  <si>
    <t>250</t>
  </si>
  <si>
    <t>198601</t>
  </si>
  <si>
    <t>●</t>
  </si>
  <si>
    <t>Marriott Atlanta Perimeter Center</t>
  </si>
  <si>
    <t>30346-1402</t>
  </si>
  <si>
    <t>(770) 394-6500</t>
  </si>
  <si>
    <t>344</t>
  </si>
  <si>
    <t>197603</t>
  </si>
  <si>
    <t>Embassy Suites by Hilton Atlanta Perimeter Center</t>
  </si>
  <si>
    <t>30338-4775</t>
  </si>
  <si>
    <t>(770) 394-5454</t>
  </si>
  <si>
    <t>252</t>
  </si>
  <si>
    <t>198512</t>
  </si>
  <si>
    <t>Crowne Plaza Atlanta Perimeter at Ravinia</t>
  </si>
  <si>
    <t>30346-1503</t>
  </si>
  <si>
    <t>(770) 395-7700</t>
  </si>
  <si>
    <t>495</t>
  </si>
  <si>
    <t>198603</t>
  </si>
  <si>
    <t/>
  </si>
  <si>
    <t>○</t>
  </si>
  <si>
    <t>Courtyard Atlanta Perimeter Center</t>
  </si>
  <si>
    <t>30328-4525</t>
  </si>
  <si>
    <t>(770) 393-1000</t>
  </si>
  <si>
    <t>145</t>
  </si>
  <si>
    <t>198712</t>
  </si>
  <si>
    <t>Hilton Atlanta Perimeter</t>
  </si>
  <si>
    <t>30328-4523</t>
  </si>
  <si>
    <t>(770) 668-0808</t>
  </si>
  <si>
    <t>224</t>
  </si>
  <si>
    <t>198703</t>
  </si>
  <si>
    <t>Sheraton Hotel Atlanta Perimeter North</t>
  </si>
  <si>
    <t>30328-5311</t>
  </si>
  <si>
    <t>(404) 564-3000</t>
  </si>
  <si>
    <t>142</t>
  </si>
  <si>
    <t>198704</t>
  </si>
  <si>
    <t xml:space="preserve">Data received: </t>
  </si>
  <si>
    <t>= Monthly Only</t>
  </si>
  <si>
    <t>= Monthly &amp; Daily</t>
  </si>
  <si>
    <t>For the Month of: December 2019        Date Created: January 17, 2020        Daily Competitive Set Data Excludes Subject Property</t>
  </si>
  <si>
    <t>Su</t>
  </si>
  <si>
    <t>December</t>
  </si>
  <si>
    <t>Mo</t>
  </si>
  <si>
    <t>Tu</t>
  </si>
  <si>
    <t>We</t>
  </si>
  <si>
    <t>Th</t>
  </si>
  <si>
    <t>Fr</t>
  </si>
  <si>
    <t>Sa</t>
  </si>
  <si>
    <t>Market Scale: Atlanta, GA Upscale Chains</t>
  </si>
  <si>
    <t>1 of 4</t>
  </si>
  <si>
    <t>2 of 4</t>
  </si>
  <si>
    <t>1 of 5</t>
  </si>
  <si>
    <t>2 of 5</t>
  </si>
  <si>
    <t>3 of 5</t>
  </si>
  <si>
    <t>4 of 5</t>
  </si>
  <si>
    <t>3 of 4</t>
  </si>
  <si>
    <t>B</t>
  </si>
  <si>
    <t>s</t>
  </si>
  <si>
    <t>= Segmentation (Transient, Group, Contract) Only</t>
  </si>
  <si>
    <t>r</t>
  </si>
  <si>
    <t>= Additional Revenue Only</t>
  </si>
  <si>
    <t>= Both Segmentation &amp; Additional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</si>
</sst>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
    <numFmt numFmtId="167" formatCode="&quot;$&quot;#,##0.00"/>
    <numFmt numFmtId="168" formatCode="#,##0.0_);\(#,##0.0\);_(* &quot;&quot;??_);"/>
    <numFmt numFmtId="169" formatCode="0.00_);\(0.00\)"/>
    <numFmt numFmtId="170" formatCode="mm/dd/yy;@"/>
  </numFmts>
  <fonts count="87" x14ac:knownFonts="1">
    <font>
      <sz val="10"/>
      <name val="Arial"/>
    </font>
    <font>
      <sz val="24"/>
      <color indexed="9"/>
      <name val="Arial"/>
      <family val="2"/>
    </font>
    <font>
      <sz val="11"/>
      <name val="Arial"/>
      <family val="2"/>
    </font>
    <font>
      <sz val="8"/>
      <name val="Arial"/>
      <family val="2"/>
    </font>
    <font>
      <sz val="7"/>
      <name val="Arial"/>
      <family val="2"/>
    </font>
    <font>
      <b/>
      <sz val="12"/>
      <color indexed="8"/>
      <name val="Arial"/>
      <family val="2"/>
    </font>
    <font>
      <b/>
      <sz val="14"/>
      <color indexed="8"/>
      <name val="Arial"/>
      <family val="2"/>
    </font>
    <font>
      <b/>
      <sz val="9"/>
      <color indexed="8"/>
      <name val="Arial"/>
      <family val="2"/>
    </font>
    <font>
      <sz val="13"/>
      <name val="Arial"/>
      <family val="2"/>
    </font>
    <font>
      <sz val="8"/>
      <name val="Wingdings"/>
      <charset val="2"/>
    </font>
    <font>
      <b/>
      <sz val="14"/>
      <color indexed="9"/>
      <name val="Arial"/>
      <family val="2"/>
    </font>
    <font>
      <b/>
      <sz val="8"/>
      <name val="Arial"/>
      <family val="2"/>
    </font>
    <font>
      <b/>
      <sz val="9"/>
      <name val="Arial"/>
      <family val="2"/>
    </font>
    <font>
      <sz val="7"/>
      <name val="Webdings"/>
      <family val="1"/>
      <charset val="2"/>
    </font>
    <font>
      <sz val="10"/>
      <name val="Webdings"/>
      <family val="1"/>
      <charset val="2"/>
    </font>
    <font>
      <sz val="24"/>
      <name val="Arial"/>
      <family val="2"/>
    </font>
    <font>
      <u/>
      <sz val="10"/>
      <color indexed="36"/>
      <name val="Arial"/>
      <family val="2"/>
    </font>
    <font>
      <u/>
      <sz val="10"/>
      <color indexed="39"/>
      <name val="Arial"/>
      <family val="2"/>
    </font>
    <font>
      <b/>
      <sz val="13"/>
      <name val="Arial"/>
      <family val="2"/>
    </font>
    <font>
      <sz val="14"/>
      <name val="Arial"/>
      <family val="2"/>
    </font>
    <font>
      <sz val="16"/>
      <name val="Arial"/>
      <family val="2"/>
    </font>
    <font>
      <b/>
      <sz val="10"/>
      <color indexed="8"/>
      <name val="Arial"/>
      <family val="2"/>
    </font>
    <font>
      <b/>
      <sz val="12"/>
      <color indexed="9"/>
      <name val="Arial"/>
      <family val="2"/>
    </font>
    <font>
      <b/>
      <sz val="10"/>
      <name val="Arial"/>
      <family val="2"/>
    </font>
    <font>
      <sz val="12"/>
      <name val="Arial"/>
      <family val="2"/>
    </font>
    <font>
      <b/>
      <i/>
      <sz val="10"/>
      <name val="Arial"/>
      <family val="2"/>
    </font>
    <font>
      <b/>
      <i/>
      <sz val="10"/>
      <color indexed="9"/>
      <name val="Arial"/>
      <family val="2"/>
    </font>
    <font>
      <b/>
      <sz val="10"/>
      <color indexed="9"/>
      <name val="Arial"/>
      <family val="2"/>
    </font>
    <font>
      <sz val="18"/>
      <name val="Arial"/>
      <family val="2"/>
    </font>
    <font>
      <b/>
      <sz val="12"/>
      <name val="Arial"/>
      <family val="2"/>
    </font>
    <font>
      <b/>
      <sz val="11"/>
      <color indexed="9"/>
      <name val="Arial"/>
      <family val="2"/>
    </font>
    <font>
      <sz val="10"/>
      <color indexed="9"/>
      <name val="Arial"/>
      <family val="2"/>
    </font>
    <font>
      <b/>
      <sz val="14"/>
      <name val="Arial"/>
      <family val="2"/>
    </font>
    <font>
      <sz val="10"/>
      <color indexed="8"/>
      <name val="Arial"/>
      <family val="2"/>
    </font>
    <font>
      <sz val="9"/>
      <color indexed="9"/>
      <name val="Arial"/>
      <family val="2"/>
    </font>
    <font>
      <b/>
      <sz val="16"/>
      <name val="Arial"/>
      <family val="2"/>
    </font>
    <font>
      <b/>
      <sz val="12"/>
      <color indexed="39"/>
      <name val="Arial"/>
      <family val="2"/>
    </font>
    <font>
      <sz val="12"/>
      <color indexed="39"/>
      <name val="Arial"/>
      <family val="2"/>
    </font>
    <font>
      <sz val="10"/>
      <color indexed="39"/>
      <name val="Arial"/>
      <family val="2"/>
    </font>
    <font>
      <sz val="10"/>
      <color indexed="33"/>
      <name val="Arial"/>
      <family val="2"/>
    </font>
    <font>
      <sz val="14"/>
      <color indexed="9"/>
      <name val="Arial"/>
      <family val="2"/>
    </font>
    <font>
      <sz val="11"/>
      <color indexed="8"/>
      <name val="Calibri"/>
      <family val="2"/>
    </font>
    <font>
      <sz val="11"/>
      <color indexed="9"/>
      <name val="Calibri"/>
      <family val="2"/>
    </font>
    <font>
      <sz val="11"/>
      <color indexed="3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28"/>
      <name val="Calibri"/>
      <family val="2"/>
    </font>
    <font>
      <b/>
      <sz val="18"/>
      <color indexed="62"/>
      <name val="Cambria"/>
      <family val="2"/>
    </font>
    <font>
      <b/>
      <sz val="11"/>
      <color indexed="8"/>
      <name val="Calibri"/>
      <family val="2"/>
    </font>
    <font>
      <sz val="11"/>
      <color indexed="10"/>
      <name val="Calibri"/>
      <family val="2"/>
    </font>
    <font>
      <sz val="9"/>
      <name val="Arial"/>
      <family val="2"/>
    </font>
    <font>
      <sz val="8"/>
      <name val="Arial"/>
      <family val="2"/>
    </font>
    <font>
      <sz val="8"/>
      <color indexed="9"/>
      <name val="Arial"/>
      <family val="2"/>
    </font>
    <font>
      <sz val="19"/>
      <color indexed="9"/>
      <name val="Arial"/>
      <family val="2"/>
    </font>
    <font>
      <u/>
      <sz val="11"/>
      <name val="Arial"/>
      <family val="2"/>
    </font>
    <font>
      <sz val="8"/>
      <color indexed="8"/>
      <name val="Arial"/>
      <family val="2"/>
    </font>
    <font>
      <sz val="10"/>
      <name val="Arial"/>
      <family val="2"/>
    </font>
    <font>
      <sz val="10"/>
      <color indexed="57"/>
      <name val="Arial"/>
      <family val="2"/>
    </font>
    <font>
      <u/>
      <sz val="10"/>
      <color indexed="60"/>
      <name val="Arial"/>
      <family val="2"/>
    </font>
    <font>
      <u/>
      <sz val="10"/>
      <color indexed="62"/>
      <name val="Arial"/>
      <family val="2"/>
    </font>
    <font>
      <sz val="11"/>
      <color indexed="55"/>
      <name val="Calibri"/>
      <family val="2"/>
    </font>
    <font>
      <b/>
      <sz val="11"/>
      <color indexed="53"/>
      <name val="Calibri"/>
      <family val="2"/>
    </font>
    <font>
      <b/>
      <sz val="18"/>
      <color indexed="62"/>
      <name val="Cambria"/>
      <family val="1"/>
    </font>
    <font>
      <u/>
      <sz val="11"/>
      <color theme="10"/>
      <name val="Calibri"/>
      <family val="2"/>
      <scheme val="minor"/>
    </font>
    <font>
      <sz val="11"/>
      <color theme="1"/>
      <name val="Calibri"/>
      <family val="2"/>
      <scheme val="minor"/>
    </font>
    <font>
      <b/>
      <sz val="18"/>
      <color theme="1"/>
      <name val="Arial"/>
      <family val="2"/>
    </font>
    <font>
      <sz val="18"/>
      <color theme="1"/>
      <name val="Arial"/>
      <family val="2"/>
    </font>
    <font>
      <sz val="11"/>
      <color rgb="FFFF0000"/>
      <name val="Calibri"/>
      <family val="2"/>
      <scheme val="minor"/>
    </font>
    <font>
      <b/>
      <sz val="11"/>
      <color theme="1"/>
      <name val="Arial"/>
      <family val="2"/>
    </font>
    <font>
      <sz val="11"/>
      <color theme="1"/>
      <name val="Arial"/>
      <family val="2"/>
    </font>
    <font>
      <b/>
      <sz val="12"/>
      <color rgb="FFFFFFFF"/>
      <name val="Arial"/>
    </font>
    <font>
      <b/>
      <sz val="10"/>
      <name val="Arial"/>
    </font>
    <font>
      <b/>
      <sz val="10"/>
      <name val="Arial"/>
    </font>
    <font>
      <sz val="10"/>
      <color rgb="FFFFFFFF"/>
      <name val="Arial"/>
    </font>
    <font>
      <sz val="10"/>
      <color rgb="FFA0A0A0"/>
      <name val="Arial"/>
    </font>
    <font>
      <sz val="10"/>
      <name val="Arial"/>
    </font>
    <font>
      <sz val="18"/>
      <name val="Arial"/>
    </font>
    <font>
      <sz val="10"/>
      <color rgb="FF000000"/>
      <name val="Arial"/>
    </font>
    <font>
      <sz val="10"/>
      <name val="Arial"/>
    </font>
  </fonts>
  <fills count="40">
    <fill>
      <patternFill patternType="none"/>
    </fill>
    <fill>
      <patternFill patternType="gray125"/>
    </fill>
    <fill>
      <patternFill patternType="solid">
        <fgColor indexed="22"/>
      </patternFill>
    </fill>
    <fill>
      <patternFill patternType="solid">
        <fgColor indexed="56"/>
      </patternFill>
    </fill>
    <fill>
      <patternFill patternType="solid">
        <fgColor indexed="29"/>
      </patternFill>
    </fill>
    <fill>
      <patternFill patternType="solid">
        <fgColor indexed="54"/>
      </patternFill>
    </fill>
    <fill>
      <patternFill patternType="solid">
        <fgColor indexed="41"/>
      </patternFill>
    </fill>
    <fill>
      <patternFill patternType="solid">
        <fgColor indexed="41"/>
      </patternFill>
    </fill>
    <fill>
      <patternFill patternType="solid">
        <fgColor indexed="47"/>
      </patternFill>
    </fill>
    <fill>
      <patternFill patternType="solid">
        <fgColor indexed="47"/>
      </patternFill>
    </fill>
    <fill>
      <patternFill patternType="solid">
        <fgColor indexed="44"/>
      </patternFill>
    </fill>
    <fill>
      <patternFill patternType="solid">
        <fgColor indexed="44"/>
      </patternFill>
    </fill>
    <fill>
      <patternFill patternType="solid">
        <fgColor indexed="49"/>
      </patternFill>
    </fill>
    <fill>
      <patternFill patternType="solid">
        <fgColor indexed="49"/>
      </patternFill>
    </fill>
    <fill>
      <patternFill patternType="solid">
        <fgColor indexed="33"/>
      </patternFill>
    </fill>
    <fill>
      <patternFill patternType="solid">
        <fgColor indexed="57"/>
      </patternFill>
    </fill>
    <fill>
      <patternFill patternType="solid">
        <fgColor indexed="37"/>
      </patternFill>
    </fill>
    <fill>
      <patternFill patternType="solid">
        <fgColor indexed="61"/>
      </patternFill>
    </fill>
    <fill>
      <patternFill patternType="solid">
        <fgColor indexed="36"/>
      </patternFill>
    </fill>
    <fill>
      <patternFill patternType="solid">
        <fgColor indexed="60"/>
      </patternFill>
    </fill>
    <fill>
      <patternFill patternType="solid">
        <fgColor indexed="54"/>
      </patternFill>
    </fill>
    <fill>
      <patternFill patternType="solid">
        <fgColor indexed="53"/>
      </patternFill>
    </fill>
    <fill>
      <patternFill patternType="solid">
        <fgColor indexed="53"/>
      </patternFill>
    </fill>
    <fill>
      <patternFill patternType="solid">
        <fgColor indexed="45"/>
      </patternFill>
    </fill>
    <fill>
      <patternFill patternType="solid">
        <fgColor indexed="63"/>
      </patternFill>
    </fill>
    <fill>
      <patternFill patternType="solid">
        <fgColor indexed="42"/>
      </patternFill>
    </fill>
    <fill>
      <patternFill patternType="solid">
        <fgColor indexed="42"/>
      </patternFill>
    </fill>
    <fill>
      <patternFill patternType="solid">
        <fgColor indexed="43"/>
      </patternFill>
    </fill>
    <fill>
      <patternFill patternType="solid">
        <fgColor indexed="43"/>
      </patternFill>
    </fill>
    <fill>
      <patternFill patternType="solid">
        <fgColor indexed="59"/>
      </patternFill>
    </fill>
    <fill>
      <patternFill patternType="solid">
        <fgColor indexed="9"/>
      </patternFill>
    </fill>
    <fill>
      <patternFill patternType="solid">
        <fgColor indexed="37"/>
      </patternFill>
    </fill>
    <fill>
      <patternFill patternType="solid">
        <fgColor indexed="55"/>
      </patternFill>
    </fill>
    <fill>
      <patternFill patternType="solid">
        <fgColor indexed="22"/>
      </patternFill>
    </fill>
    <fill>
      <patternFill patternType="solid">
        <fgColor indexed="33"/>
      </patternFill>
    </fill>
    <fill>
      <patternFill patternType="solid">
        <fgColor indexed="45"/>
      </patternFill>
    </fill>
    <fill>
      <patternFill patternType="solid">
        <fgColor theme="0"/>
      </patternFill>
    </fill>
    <fill>
      <patternFill patternType="solid">
        <fgColor rgb="FFFFFFFF"/>
      </patternFill>
    </fill>
    <fill>
      <patternFill patternType="solid">
        <fgColor rgb="FFA0A0A0"/>
      </patternFill>
    </fill>
    <fill>
      <patternFill patternType="solid">
        <fgColor rgb="FFEAEAEA"/>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28"/>
      </left>
      <right style="double">
        <color indexed="28"/>
      </right>
      <top style="double">
        <color indexed="28"/>
      </top>
      <bottom style="double">
        <color indexed="28"/>
      </bottom>
      <diagonal/>
    </border>
    <border>
      <left style="double">
        <color indexed="53"/>
      </left>
      <right style="double">
        <color indexed="53"/>
      </right>
      <top style="double">
        <color indexed="53"/>
      </top>
      <bottom style="double">
        <color indexed="5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33"/>
      </left>
      <right style="thin">
        <color indexed="33"/>
      </right>
      <top style="thin">
        <color indexed="33"/>
      </top>
      <bottom style="thin">
        <color indexed="33"/>
      </bottom>
      <diagonal/>
    </border>
    <border>
      <left style="thin">
        <color indexed="57"/>
      </left>
      <right style="thin">
        <color indexed="57"/>
      </right>
      <top style="thin">
        <color indexed="57"/>
      </top>
      <bottom style="thin">
        <color indexed="57"/>
      </bottom>
      <diagonal/>
    </border>
    <border>
      <left style="thin">
        <color indexed="28"/>
      </left>
      <right style="thin">
        <color indexed="28"/>
      </right>
      <top style="thin">
        <color indexed="28"/>
      </top>
      <bottom style="thin">
        <color indexed="28"/>
      </bottom>
      <diagonal/>
    </border>
    <border>
      <left style="thin">
        <color indexed="53"/>
      </left>
      <right style="thin">
        <color indexed="53"/>
      </right>
      <top style="thin">
        <color indexed="53"/>
      </top>
      <bottom style="thin">
        <color indexed="53"/>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7"/>
      </top>
      <bottom style="thin">
        <color indexed="57"/>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top style="thin">
        <color indexed="49"/>
      </top>
      <bottom style="double">
        <color indexed="49"/>
      </bottom>
      <diagonal/>
    </border>
    <border>
      <left/>
      <right style="thin">
        <color indexed="55"/>
      </right>
      <top/>
      <bottom/>
      <diagonal/>
    </border>
    <border>
      <left style="thin">
        <color indexed="22"/>
      </left>
      <right/>
      <top style="thin">
        <color indexed="22"/>
      </top>
      <bottom/>
      <diagonal/>
    </border>
    <border>
      <left style="thin">
        <color indexed="22"/>
      </left>
      <right/>
      <top/>
      <bottom/>
      <diagonal/>
    </border>
    <border>
      <left style="thin">
        <color indexed="22"/>
      </left>
      <right/>
      <top/>
      <bottom style="thin">
        <color indexed="22"/>
      </bottom>
      <diagonal/>
    </border>
    <border>
      <left/>
      <right/>
      <top/>
      <bottom style="thin">
        <color indexed="55"/>
      </bottom>
      <diagonal/>
    </border>
    <border>
      <left style="thin">
        <color indexed="33"/>
      </left>
      <right/>
      <top style="thin">
        <color indexed="33"/>
      </top>
      <bottom/>
      <diagonal/>
    </border>
    <border>
      <left/>
      <right style="thin">
        <color indexed="33"/>
      </right>
      <top style="thin">
        <color indexed="33"/>
      </top>
      <bottom/>
      <diagonal/>
    </border>
    <border>
      <left style="thin">
        <color indexed="33"/>
      </left>
      <right/>
      <top/>
      <bottom/>
      <diagonal/>
    </border>
    <border>
      <left/>
      <right style="thin">
        <color indexed="33"/>
      </right>
      <top/>
      <bottom/>
      <diagonal/>
    </border>
    <border>
      <left style="thin">
        <color indexed="33"/>
      </left>
      <right/>
      <top/>
      <bottom style="thin">
        <color indexed="33"/>
      </bottom>
      <diagonal/>
    </border>
    <border>
      <left/>
      <right style="thin">
        <color indexed="33"/>
      </right>
      <top/>
      <bottom style="thin">
        <color indexed="33"/>
      </bottom>
      <diagonal/>
    </border>
    <border>
      <left/>
      <right/>
      <top style="thin">
        <color indexed="33"/>
      </top>
      <bottom/>
      <diagonal/>
    </border>
    <border>
      <left/>
      <right/>
      <top/>
      <bottom style="thin">
        <color indexed="33"/>
      </bottom>
      <diagonal/>
    </border>
    <border>
      <left style="thin">
        <color indexed="33"/>
      </left>
      <right/>
      <top style="thin">
        <color indexed="33"/>
      </top>
      <bottom style="thin">
        <color indexed="33"/>
      </bottom>
      <diagonal/>
    </border>
    <border>
      <left/>
      <right/>
      <top style="thin">
        <color indexed="33"/>
      </top>
      <bottom style="thin">
        <color indexed="33"/>
      </bottom>
      <diagonal/>
    </border>
    <border>
      <left/>
      <right style="thin">
        <color indexed="33"/>
      </right>
      <top style="thin">
        <color indexed="33"/>
      </top>
      <bottom style="thin">
        <color indexed="33"/>
      </bottom>
      <diagonal/>
    </border>
    <border>
      <left style="thin">
        <color indexed="33"/>
      </left>
      <right style="thin">
        <color indexed="33"/>
      </right>
      <top style="thin">
        <color indexed="33"/>
      </top>
      <bottom/>
      <diagonal/>
    </border>
    <border>
      <left style="thin">
        <color indexed="33"/>
      </left>
      <right style="thin">
        <color indexed="33"/>
      </right>
      <top/>
      <bottom/>
      <diagonal/>
    </border>
    <border>
      <left style="thin">
        <color indexed="33"/>
      </left>
      <right style="thin">
        <color indexed="33"/>
      </right>
      <top/>
      <bottom style="thin">
        <color indexed="33"/>
      </bottom>
      <diagonal/>
    </border>
    <border>
      <left/>
      <right style="thin">
        <color indexed="23"/>
      </right>
      <top/>
      <bottom/>
      <diagonal/>
    </border>
    <border>
      <left style="thin">
        <color indexed="55"/>
      </left>
      <right/>
      <top/>
      <bottom/>
      <diagonal/>
    </border>
    <border>
      <left style="thin">
        <color indexed="23"/>
      </left>
      <right/>
      <top/>
      <bottom/>
      <diagonal/>
    </border>
    <border>
      <left style="thin">
        <color indexed="33"/>
      </left>
      <right/>
      <top/>
      <bottom style="thin">
        <color indexed="55"/>
      </bottom>
      <diagonal/>
    </border>
    <border>
      <left/>
      <right style="thin">
        <color indexed="33"/>
      </right>
      <top/>
      <bottom style="thin">
        <color indexed="55"/>
      </bottom>
      <diagonal/>
    </border>
    <border>
      <left/>
      <right/>
      <top style="thin">
        <color indexed="55"/>
      </top>
      <bottom style="thin">
        <color indexed="33"/>
      </bottom>
      <diagonal/>
    </border>
    <border>
      <left style="thin">
        <color indexed="33"/>
      </left>
      <right style="dashed">
        <color indexed="33"/>
      </right>
      <top style="thin">
        <color indexed="33"/>
      </top>
      <bottom/>
      <diagonal/>
    </border>
    <border>
      <left style="thin">
        <color indexed="33"/>
      </left>
      <right style="thin">
        <color indexed="55"/>
      </right>
      <top style="thin">
        <color indexed="33"/>
      </top>
      <bottom style="thin">
        <color indexed="33"/>
      </bottom>
      <diagonal/>
    </border>
    <border>
      <left style="thin">
        <color indexed="55"/>
      </left>
      <right style="thin">
        <color indexed="55"/>
      </right>
      <top style="thin">
        <color indexed="33"/>
      </top>
      <bottom style="thin">
        <color indexed="33"/>
      </bottom>
      <diagonal/>
    </border>
    <border>
      <left style="thin">
        <color indexed="55"/>
      </left>
      <right style="thin">
        <color indexed="33"/>
      </right>
      <top style="thin">
        <color indexed="33"/>
      </top>
      <bottom style="thin">
        <color indexed="33"/>
      </bottom>
      <diagonal/>
    </border>
    <border>
      <left/>
      <right style="thin">
        <color indexed="64"/>
      </right>
      <top/>
      <bottom/>
      <diagonal/>
    </border>
    <border>
      <left style="thin">
        <color indexed="33"/>
      </left>
      <right style="dashed">
        <color indexed="33"/>
      </right>
      <top style="thin">
        <color indexed="33"/>
      </top>
      <bottom style="thin">
        <color indexed="33"/>
      </bottom>
      <diagonal/>
    </border>
    <border>
      <left style="thin">
        <color indexed="33"/>
      </left>
      <right style="thin">
        <color rgb="FFA0A0A0"/>
      </right>
      <top style="thin">
        <color indexed="33"/>
      </top>
      <bottom style="thin">
        <color indexed="33"/>
      </bottom>
      <diagonal/>
    </border>
    <border>
      <left/>
      <right style="thin">
        <color rgb="FFA0A0A0"/>
      </right>
      <top style="thin">
        <color indexed="33"/>
      </top>
      <bottom style="thin">
        <color indexed="33"/>
      </bottom>
      <diagonal/>
    </border>
    <border>
      <left/>
      <right/>
      <top/>
      <bottom/>
      <diagonal/>
    </border>
    <border diagonalUp="1" diagonalDown="1">
      <left style="thin">
        <color rgb="FFA0A0A0"/>
      </left>
      <right style="thin">
        <color rgb="FFA0A0A0"/>
      </right>
      <top style="thin">
        <color rgb="FFA0A0A0"/>
      </top>
      <bottom style="thin">
        <color rgb="FFA0A0A0"/>
      </bottom>
      <diagonal/>
    </border>
    <border>
      <left/>
      <right style="thin">
        <color rgb="FFA0A0A0"/>
      </right>
      <top style="thin">
        <color indexed="33"/>
      </top>
      <bottom/>
      <diagonal/>
    </border>
    <border>
      <left style="thin">
        <color indexed="33"/>
      </left>
      <right style="thin">
        <color indexed="33"/>
      </right>
      <top style="thin">
        <color indexed="33"/>
      </top>
      <bottom/>
      <diagonal/>
    </border>
    <border>
      <left/>
      <right style="thin">
        <color rgb="FFA0A0A0"/>
      </right>
      <top/>
      <bottom style="thin">
        <color indexed="33"/>
      </bottom>
      <diagonal/>
    </border>
    <border>
      <left/>
      <right style="thin">
        <color rgb="FFA0A0A0"/>
      </right>
      <top style="thin">
        <color indexed="33"/>
      </top>
      <bottom/>
      <diagonal/>
    </border>
    <border>
      <left/>
      <right style="thin">
        <color rgb="FFA0A0A0"/>
      </right>
      <top/>
      <bottom/>
      <diagonal/>
    </border>
    <border diagonalUp="1" diagonalDown="1">
      <left/>
      <right/>
      <top/>
      <bottom/>
      <diagonal/>
    </border>
    <border>
      <left/>
      <right style="thin">
        <color rgb="FFA0A0A0"/>
      </right>
      <top style="thin">
        <color indexed="33"/>
      </top>
      <bottom style="thin">
        <color indexed="33"/>
      </bottom>
      <diagonal/>
    </border>
    <border diagonalUp="1" diagonalDown="1">
      <left style="thin">
        <color rgb="FFA0A0A0"/>
      </left>
      <right/>
      <top style="thin">
        <color rgb="FFA0A0A0"/>
      </top>
      <bottom style="thin">
        <color rgb="FFA0A0A0"/>
      </bottom>
      <diagonal/>
    </border>
    <border diagonalUp="1" diagonalDown="1">
      <left/>
      <right/>
      <top style="thin">
        <color rgb="FFA0A0A0"/>
      </top>
      <bottom style="thin">
        <color rgb="FFA0A0A0"/>
      </bottom>
      <diagonal/>
    </border>
    <border diagonalUp="1" diagonalDown="1">
      <left/>
      <right style="thin">
        <color rgb="FFA0A0A0"/>
      </right>
      <top style="thin">
        <color rgb="FFA0A0A0"/>
      </top>
      <bottom style="thin">
        <color rgb="FFA0A0A0"/>
      </bottom>
      <diagonal/>
    </border>
    <border>
      <left/>
      <right style="thin">
        <color indexed="55"/>
      </right>
      <top/>
      <bottom/>
      <diagonal/>
    </border>
    <border>
      <left style="thin">
        <color indexed="33"/>
      </left>
      <right style="thin">
        <color indexed="33"/>
      </right>
      <top/>
      <bottom/>
      <diagonal/>
    </border>
    <border>
      <left style="thin">
        <color indexed="33"/>
      </left>
      <right style="thin">
        <color indexed="33"/>
      </right>
      <top/>
      <bottom style="thin">
        <color indexed="33"/>
      </bottom>
      <diagonal/>
    </border>
    <border>
      <left style="thin">
        <color indexed="33"/>
      </left>
      <right/>
      <top style="thin">
        <color indexed="33"/>
      </top>
      <bottom/>
      <diagonal/>
    </border>
    <border>
      <left/>
      <right/>
      <top style="thin">
        <color indexed="33"/>
      </top>
      <bottom/>
      <diagonal/>
    </border>
    <border>
      <left/>
      <right style="thin">
        <color indexed="33"/>
      </right>
      <top style="thin">
        <color indexed="33"/>
      </top>
      <bottom/>
      <diagonal/>
    </border>
    <border>
      <left style="thin">
        <color indexed="33"/>
      </left>
      <right/>
      <top/>
      <bottom/>
      <diagonal/>
    </border>
    <border>
      <left/>
      <right style="thin">
        <color indexed="33"/>
      </right>
      <top/>
      <bottom/>
      <diagonal/>
    </border>
    <border>
      <left style="thin">
        <color indexed="33"/>
      </left>
      <right/>
      <top/>
      <bottom style="thin">
        <color indexed="33"/>
      </bottom>
      <diagonal/>
    </border>
    <border>
      <left/>
      <right/>
      <top/>
      <bottom style="thin">
        <color indexed="33"/>
      </bottom>
      <diagonal/>
    </border>
    <border>
      <left/>
      <right style="thin">
        <color indexed="33"/>
      </right>
      <top/>
      <bottom style="thin">
        <color indexed="33"/>
      </bottom>
      <diagonal/>
    </border>
  </borders>
  <cellStyleXfs count="783">
    <xf numFmtId="0" fontId="0" fillId="0" borderId="0"/>
    <xf numFmtId="0" fontId="41" fillId="2" borderId="0" applyNumberFormat="0" applyBorder="0"/>
    <xf numFmtId="0" fontId="41" fillId="3" borderId="0" applyNumberFormat="0" applyBorder="0"/>
    <xf numFmtId="0" fontId="41" fillId="4" borderId="0" applyNumberFormat="0" applyBorder="0"/>
    <xf numFmtId="0" fontId="41" fillId="5" borderId="0" applyNumberFormat="0" applyBorder="0"/>
    <xf numFmtId="0" fontId="41" fillId="4" borderId="0" applyNumberFormat="0" applyBorder="0"/>
    <xf numFmtId="0" fontId="41" fillId="5" borderId="0" applyNumberFormat="0" applyBorder="0"/>
    <xf numFmtId="0" fontId="41" fillId="2" borderId="0" applyNumberFormat="0" applyBorder="0"/>
    <xf numFmtId="0" fontId="41" fillId="3" borderId="0" applyNumberFormat="0" applyBorder="0"/>
    <xf numFmtId="0" fontId="41" fillId="6" borderId="0" applyNumberFormat="0" applyBorder="0"/>
    <xf numFmtId="0" fontId="41" fillId="7" borderId="0" applyNumberFormat="0" applyBorder="0"/>
    <xf numFmtId="0" fontId="41" fillId="8" borderId="0" applyNumberFormat="0" applyBorder="0"/>
    <xf numFmtId="0" fontId="41" fillId="9" borderId="0" applyNumberFormat="0" applyBorder="0"/>
    <xf numFmtId="0" fontId="41" fillId="2" borderId="0" applyNumberFormat="0" applyBorder="0"/>
    <xf numFmtId="0" fontId="41" fillId="3" borderId="0" applyNumberFormat="0" applyBorder="0"/>
    <xf numFmtId="0" fontId="41" fillId="4" borderId="0" applyNumberFormat="0" applyBorder="0"/>
    <xf numFmtId="0" fontId="41" fillId="5" borderId="0" applyNumberFormat="0" applyBorder="0"/>
    <xf numFmtId="0" fontId="41" fillId="4" borderId="0" applyNumberFormat="0" applyBorder="0"/>
    <xf numFmtId="0" fontId="41" fillId="5" borderId="0" applyNumberFormat="0" applyBorder="0"/>
    <xf numFmtId="0" fontId="41" fillId="2" borderId="0" applyNumberFormat="0" applyBorder="0"/>
    <xf numFmtId="0" fontId="41" fillId="3" borderId="0" applyNumberFormat="0" applyBorder="0"/>
    <xf numFmtId="0" fontId="41" fillId="10" borderId="0" applyNumberFormat="0" applyBorder="0"/>
    <xf numFmtId="0" fontId="41" fillId="11" borderId="0" applyNumberFormat="0" applyBorder="0"/>
    <xf numFmtId="0" fontId="41" fillId="8" borderId="0" applyNumberFormat="0" applyBorder="0"/>
    <xf numFmtId="0" fontId="41" fillId="9" borderId="0" applyNumberFormat="0" applyBorder="0"/>
    <xf numFmtId="0" fontId="42" fillId="12" borderId="0" applyNumberFormat="0" applyBorder="0"/>
    <xf numFmtId="0" fontId="42" fillId="13" borderId="0" applyNumberFormat="0" applyBorder="0"/>
    <xf numFmtId="0" fontId="42" fillId="4" borderId="0" applyNumberFormat="0" applyBorder="0"/>
    <xf numFmtId="0" fontId="42" fillId="5" borderId="0" applyNumberFormat="0" applyBorder="0"/>
    <xf numFmtId="0" fontId="42" fillId="4" borderId="0" applyNumberFormat="0" applyBorder="0"/>
    <xf numFmtId="0" fontId="42" fillId="5" borderId="0" applyNumberFormat="0" applyBorder="0"/>
    <xf numFmtId="0" fontId="42" fillId="14" borderId="0" applyNumberFormat="0" applyBorder="0"/>
    <xf numFmtId="0" fontId="42" fillId="15" borderId="0" applyNumberFormat="0" applyBorder="0"/>
    <xf numFmtId="0" fontId="42" fillId="12" borderId="0" applyNumberFormat="0" applyBorder="0"/>
    <xf numFmtId="0" fontId="42" fillId="13" borderId="0" applyNumberFormat="0" applyBorder="0"/>
    <xf numFmtId="0" fontId="42" fillId="8" borderId="0" applyNumberFormat="0" applyBorder="0"/>
    <xf numFmtId="0" fontId="42" fillId="9" borderId="0" applyNumberFormat="0" applyBorder="0"/>
    <xf numFmtId="0" fontId="42" fillId="12" borderId="0" applyNumberFormat="0" applyBorder="0"/>
    <xf numFmtId="0" fontId="42" fillId="13" borderId="0" applyNumberFormat="0" applyBorder="0"/>
    <xf numFmtId="0" fontId="42" fillId="16" borderId="0" applyNumberFormat="0" applyBorder="0"/>
    <xf numFmtId="0" fontId="42" fillId="17" borderId="0" applyNumberFormat="0" applyBorder="0"/>
    <xf numFmtId="0" fontId="42" fillId="18" borderId="0" applyNumberFormat="0" applyBorder="0"/>
    <xf numFmtId="0" fontId="42" fillId="19" borderId="0" applyNumberFormat="0" applyBorder="0"/>
    <xf numFmtId="0" fontId="42" fillId="20" borderId="0" applyNumberFormat="0" applyBorder="0"/>
    <xf numFmtId="0" fontId="42" fillId="5" borderId="0" applyNumberFormat="0" applyBorder="0"/>
    <xf numFmtId="0" fontId="42" fillId="12" borderId="0" applyNumberFormat="0" applyBorder="0"/>
    <xf numFmtId="0" fontId="42" fillId="13" borderId="0" applyNumberFormat="0" applyBorder="0"/>
    <xf numFmtId="0" fontId="42" fillId="21" borderId="0" applyNumberFormat="0" applyBorder="0"/>
    <xf numFmtId="0" fontId="42" fillId="22" borderId="0" applyNumberFormat="0" applyBorder="0"/>
    <xf numFmtId="0" fontId="43" fillId="23" borderId="0" applyNumberFormat="0" applyBorder="0"/>
    <xf numFmtId="0" fontId="68" fillId="24" borderId="0" applyNumberFormat="0" applyBorder="0"/>
    <xf numFmtId="0" fontId="44" fillId="2" borderId="1" applyNumberFormat="0"/>
    <xf numFmtId="0" fontId="44" fillId="3" borderId="1" applyNumberFormat="0"/>
    <xf numFmtId="0" fontId="45" fillId="14" borderId="2" applyNumberFormat="0"/>
    <xf numFmtId="0" fontId="45" fillId="15" borderId="3" applyNumberFormat="0"/>
    <xf numFmtId="43" fontId="64" fillId="0" borderId="0" applyBorder="0"/>
    <xf numFmtId="44" fontId="64" fillId="0" borderId="0" applyBorder="0"/>
    <xf numFmtId="0" fontId="46" fillId="0" borderId="0" applyNumberFormat="0" applyBorder="0"/>
    <xf numFmtId="0" fontId="46" fillId="0" borderId="0" applyNumberFormat="0" applyBorder="0"/>
    <xf numFmtId="0" fontId="64" fillId="0" borderId="0"/>
    <xf numFmtId="0" fontId="64" fillId="0" borderId="0"/>
    <xf numFmtId="0" fontId="64" fillId="0" borderId="0"/>
    <xf numFmtId="0" fontId="64" fillId="0" borderId="0"/>
    <xf numFmtId="43" fontId="64" fillId="0" borderId="0" applyBorder="0"/>
    <xf numFmtId="43" fontId="64" fillId="0" borderId="0" applyBorder="0"/>
    <xf numFmtId="43" fontId="64" fillId="0" borderId="0" applyBorder="0"/>
    <xf numFmtId="43" fontId="64" fillId="0" borderId="0" applyBorder="0"/>
    <xf numFmtId="41" fontId="64" fillId="0" borderId="0" applyBorder="0"/>
    <xf numFmtId="41" fontId="64" fillId="0" borderId="0" applyBorder="0"/>
    <xf numFmtId="41" fontId="64" fillId="0" borderId="0" applyBorder="0"/>
    <xf numFmtId="41" fontId="64" fillId="0" borderId="0" applyBorder="0"/>
    <xf numFmtId="44" fontId="64" fillId="0" borderId="0" applyBorder="0"/>
    <xf numFmtId="44" fontId="64" fillId="0" borderId="0" applyBorder="0"/>
    <xf numFmtId="44" fontId="64" fillId="0" borderId="0" applyBorder="0"/>
    <xf numFmtId="44" fontId="64" fillId="0" borderId="0" applyBorder="0"/>
    <xf numFmtId="42" fontId="64" fillId="0" borderId="0" applyBorder="0"/>
    <xf numFmtId="42" fontId="64" fillId="0" borderId="0" applyBorder="0"/>
    <xf numFmtId="42" fontId="64" fillId="0" borderId="0" applyBorder="0"/>
    <xf numFmtId="42"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43" fontId="64" fillId="0" borderId="0" applyBorder="0"/>
    <xf numFmtId="41" fontId="64" fillId="0" borderId="0" applyBorder="0"/>
    <xf numFmtId="44" fontId="64" fillId="0" borderId="0" applyBorder="0"/>
    <xf numFmtId="42" fontId="64" fillId="0" borderId="0" applyBorder="0"/>
    <xf numFmtId="0" fontId="16" fillId="0" borderId="0" applyNumberFormat="0" applyBorder="0"/>
    <xf numFmtId="0" fontId="17" fillId="0" borderId="0" applyNumberFormat="0" applyBorder="0"/>
    <xf numFmtId="9" fontId="64" fillId="0" borderId="0" applyBorder="0"/>
    <xf numFmtId="0" fontId="47" fillId="25" borderId="0" applyNumberFormat="0" applyBorder="0"/>
    <xf numFmtId="0" fontId="47" fillId="26" borderId="0" applyNumberFormat="0" applyBorder="0"/>
    <xf numFmtId="0" fontId="48" fillId="0" borderId="4" applyNumberFormat="0"/>
    <xf numFmtId="0" fontId="48" fillId="0" borderId="4" applyNumberFormat="0"/>
    <xf numFmtId="0" fontId="49" fillId="0" borderId="4" applyNumberFormat="0"/>
    <xf numFmtId="0" fontId="49" fillId="0" borderId="4" applyNumberFormat="0"/>
    <xf numFmtId="0" fontId="50" fillId="0" borderId="5" applyNumberFormat="0"/>
    <xf numFmtId="0" fontId="50" fillId="0" borderId="5" applyNumberFormat="0"/>
    <xf numFmtId="0" fontId="50" fillId="0" borderId="0" applyNumberFormat="0" applyBorder="0"/>
    <xf numFmtId="0" fontId="50" fillId="0" borderId="0" applyNumberFormat="0" applyBorder="0"/>
    <xf numFmtId="0" fontId="71" fillId="0" borderId="0" applyNumberFormat="0" applyBorder="0"/>
    <xf numFmtId="0" fontId="51" fillId="8" borderId="1" applyNumberFormat="0"/>
    <xf numFmtId="0" fontId="51" fillId="9" borderId="1" applyNumberFormat="0"/>
    <xf numFmtId="0" fontId="52" fillId="0" borderId="6" applyNumberFormat="0"/>
    <xf numFmtId="0" fontId="52" fillId="0" borderId="6" applyNumberFormat="0"/>
    <xf numFmtId="0" fontId="53" fillId="27" borderId="0" applyNumberFormat="0" applyBorder="0"/>
    <xf numFmtId="0" fontId="53" fillId="28" borderId="0" applyNumberFormat="0" applyBorder="0"/>
    <xf numFmtId="0" fontId="72" fillId="0" borderId="0"/>
    <xf numFmtId="0" fontId="72" fillId="0" borderId="0"/>
    <xf numFmtId="0" fontId="64" fillId="27" borderId="7" applyNumberFormat="0"/>
    <xf numFmtId="0" fontId="64" fillId="28" borderId="8" applyNumberFormat="0"/>
    <xf numFmtId="0" fontId="64" fillId="27" borderId="7" applyNumberFormat="0"/>
    <xf numFmtId="0" fontId="64" fillId="27" borderId="7" applyNumberFormat="0"/>
    <xf numFmtId="0" fontId="54" fillId="2" borderId="9" applyNumberFormat="0"/>
    <xf numFmtId="0" fontId="69" fillId="3" borderId="10" applyNumberFormat="0"/>
    <xf numFmtId="9" fontId="64" fillId="0" borderId="0" applyBorder="0"/>
    <xf numFmtId="0" fontId="1" fillId="29" borderId="0" applyNumberFormat="0" applyBorder="0">
      <alignment horizontal="center" wrapText="1"/>
    </xf>
    <xf numFmtId="0" fontId="1" fillId="29" borderId="0" applyNumberFormat="0" applyBorder="0">
      <alignment horizontal="center" wrapText="1"/>
    </xf>
    <xf numFmtId="0" fontId="31" fillId="30" borderId="0" applyNumberFormat="0"/>
    <xf numFmtId="0" fontId="31" fillId="30" borderId="0" applyNumberFormat="0"/>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24" borderId="14" applyNumberFormat="0">
      <alignment horizontal="center" vertical="center"/>
    </xf>
    <xf numFmtId="0" fontId="35" fillId="31" borderId="14" applyNumberFormat="0">
      <alignment horizontal="center" vertical="center"/>
    </xf>
    <xf numFmtId="0" fontId="35" fillId="24" borderId="14" applyNumberFormat="0">
      <alignment horizontal="center" vertical="center"/>
    </xf>
    <xf numFmtId="0" fontId="35" fillId="24" borderId="14" applyNumberFormat="0">
      <alignment horizontal="center"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 borderId="0" applyNumberFormat="0" applyBorder="0">
      <alignment horizontal="center"/>
    </xf>
    <xf numFmtId="0" fontId="1" fillId="29" borderId="0" applyNumberFormat="0" applyBorder="0">
      <alignment horizontal="center" wrapText="1"/>
    </xf>
    <xf numFmtId="0" fontId="1" fillId="29" borderId="0" applyNumberFormat="0" applyBorder="0">
      <alignment horizontal="center" wrapText="1"/>
    </xf>
    <xf numFmtId="0" fontId="31" fillId="30" borderId="0" applyNumberFormat="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24" borderId="14" applyNumberFormat="0">
      <alignment horizontal="center" vertical="center"/>
    </xf>
    <xf numFmtId="0" fontId="35" fillId="31" borderId="14" applyNumberFormat="0">
      <alignment horizontal="center" vertical="center"/>
    </xf>
    <xf numFmtId="0" fontId="35" fillId="24" borderId="14" applyNumberFormat="0">
      <alignment horizontal="center" vertical="center"/>
    </xf>
    <xf numFmtId="0" fontId="35" fillId="24" borderId="14" applyNumberFormat="0">
      <alignment horizontal="center" vertical="center"/>
    </xf>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1" fillId="29" borderId="0" applyNumberFormat="0" applyBorder="0">
      <alignment horizontal="center" wrapText="1"/>
    </xf>
    <xf numFmtId="0" fontId="1" fillId="29" borderId="0" applyNumberFormat="0" applyBorder="0">
      <alignment horizontal="center" wrapText="1"/>
    </xf>
    <xf numFmtId="0" fontId="31" fillId="30" borderId="0" applyNumberFormat="0"/>
    <xf numFmtId="0" fontId="31" fillId="30" borderId="0" applyNumberFormat="0"/>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5" fillId="15" borderId="0" applyNumberFormat="0" applyBorder="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 borderId="0" applyNumberFormat="0" applyBorder="0">
      <alignment horizontal="center"/>
    </xf>
    <xf numFmtId="0" fontId="31" fillId="30" borderId="0" applyNumberFormat="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 borderId="0" applyNumberFormat="0" applyBorder="0">
      <alignment horizontal="center"/>
    </xf>
    <xf numFmtId="0" fontId="31" fillId="30" borderId="0" applyNumberFormat="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5" fillId="15" borderId="0" applyNumberFormat="0" applyBorder="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0" borderId="12" applyNumberFormat="0"/>
    <xf numFmtId="0" fontId="64" fillId="30" borderId="12" applyNumberFormat="0"/>
    <xf numFmtId="0" fontId="64" fillId="33" borderId="12" applyNumberFormat="0"/>
    <xf numFmtId="0" fontId="64" fillId="3" borderId="12" applyNumberFormat="0"/>
    <xf numFmtId="0" fontId="1" fillId="29" borderId="0" applyNumberFormat="0" applyBorder="0">
      <alignment horizontal="center" wrapText="1"/>
    </xf>
    <xf numFmtId="0" fontId="1" fillId="29" borderId="0" applyNumberFormat="0" applyBorder="0">
      <alignment horizontal="center" wrapText="1"/>
    </xf>
    <xf numFmtId="0" fontId="1" fillId="29" borderId="0" applyNumberFormat="0" applyBorder="0">
      <alignment horizontal="center" wrapText="1"/>
    </xf>
    <xf numFmtId="0" fontId="1" fillId="29" borderId="0" applyNumberFormat="0" applyBorder="0">
      <alignment horizontal="center" wrapText="1"/>
    </xf>
    <xf numFmtId="0" fontId="64" fillId="30" borderId="11" applyNumberFormat="0"/>
    <xf numFmtId="0" fontId="64" fillId="30" borderId="11" applyNumberFormat="0"/>
    <xf numFmtId="0" fontId="64" fillId="30" borderId="12" applyNumberFormat="0"/>
    <xf numFmtId="0" fontId="64" fillId="30" borderId="12" applyNumberFormat="0"/>
    <xf numFmtId="0" fontId="64" fillId="30" borderId="13" applyNumberFormat="0"/>
    <xf numFmtId="0" fontId="64" fillId="30" borderId="13" applyNumberFormat="0"/>
    <xf numFmtId="0" fontId="64" fillId="30" borderId="14" applyNumberFormat="0"/>
    <xf numFmtId="0" fontId="64" fillId="30" borderId="14" applyNumberFormat="0"/>
    <xf numFmtId="0" fontId="64" fillId="33" borderId="11" applyNumberFormat="0"/>
    <xf numFmtId="0" fontId="64" fillId="3" borderId="11" applyNumberFormat="0"/>
    <xf numFmtId="0" fontId="64" fillId="33" borderId="12" applyNumberFormat="0"/>
    <xf numFmtId="0" fontId="64" fillId="3" borderId="12" applyNumberFormat="0"/>
    <xf numFmtId="0" fontId="64" fillId="33" borderId="13" applyNumberFormat="0"/>
    <xf numFmtId="0" fontId="64" fillId="3" borderId="13" applyNumberFormat="0"/>
    <xf numFmtId="0" fontId="64" fillId="33" borderId="14" applyNumberFormat="0"/>
    <xf numFmtId="0" fontId="64" fillId="3" borderId="14" applyNumberFormat="0"/>
    <xf numFmtId="0" fontId="64" fillId="30" borderId="11" applyNumberFormat="0"/>
    <xf numFmtId="0" fontId="64" fillId="30" borderId="11" applyNumberFormat="0"/>
    <xf numFmtId="0" fontId="64" fillId="30" borderId="11" applyNumberFormat="0"/>
    <xf numFmtId="0" fontId="64" fillId="30" borderId="11" applyNumberFormat="0"/>
    <xf numFmtId="0" fontId="64" fillId="30" borderId="12" applyNumberFormat="0"/>
    <xf numFmtId="0" fontId="64" fillId="30" borderId="12" applyNumberFormat="0"/>
    <xf numFmtId="0" fontId="64" fillId="30" borderId="12" applyNumberFormat="0"/>
    <xf numFmtId="0" fontId="64" fillId="30" borderId="12" applyNumberFormat="0"/>
    <xf numFmtId="0" fontId="64" fillId="30" borderId="13" applyNumberFormat="0"/>
    <xf numFmtId="0" fontId="64" fillId="30" borderId="13" applyNumberFormat="0"/>
    <xf numFmtId="0" fontId="64" fillId="30" borderId="13" applyNumberFormat="0"/>
    <xf numFmtId="0" fontId="64" fillId="30" borderId="13" applyNumberFormat="0"/>
    <xf numFmtId="0" fontId="64" fillId="30" borderId="14" applyNumberFormat="0"/>
    <xf numFmtId="0" fontId="64" fillId="30" borderId="14" applyNumberFormat="0"/>
    <xf numFmtId="0" fontId="64" fillId="30" borderId="14" applyNumberFormat="0"/>
    <xf numFmtId="0" fontId="64" fillId="30" borderId="14" applyNumberFormat="0"/>
    <xf numFmtId="0" fontId="64" fillId="24" borderId="11" applyNumberFormat="0"/>
    <xf numFmtId="0" fontId="64" fillId="31" borderId="11" applyNumberFormat="0"/>
    <xf numFmtId="0" fontId="64" fillId="24" borderId="11" applyNumberFormat="0"/>
    <xf numFmtId="0" fontId="64" fillId="24" borderId="11" applyNumberFormat="0"/>
    <xf numFmtId="0" fontId="64" fillId="24" borderId="12" applyNumberFormat="0"/>
    <xf numFmtId="0" fontId="64" fillId="31" borderId="12" applyNumberFormat="0"/>
    <xf numFmtId="0" fontId="64" fillId="24" borderId="12" applyNumberFormat="0"/>
    <xf numFmtId="0" fontId="64" fillId="24" borderId="12" applyNumberFormat="0"/>
    <xf numFmtId="0" fontId="64" fillId="24" borderId="13" applyNumberFormat="0"/>
    <xf numFmtId="0" fontId="64" fillId="31" borderId="13" applyNumberFormat="0"/>
    <xf numFmtId="0" fontId="64" fillId="24" borderId="13" applyNumberFormat="0"/>
    <xf numFmtId="0" fontId="64" fillId="24" borderId="13" applyNumberFormat="0"/>
    <xf numFmtId="0" fontId="64" fillId="24" borderId="14" applyNumberFormat="0"/>
    <xf numFmtId="0" fontId="64" fillId="31" borderId="14" applyNumberFormat="0"/>
    <xf numFmtId="0" fontId="64" fillId="24" borderId="14" applyNumberFormat="0"/>
    <xf numFmtId="0" fontId="64" fillId="24" borderId="14" applyNumberFormat="0"/>
    <xf numFmtId="0" fontId="1" fillId="29" borderId="0" applyNumberFormat="0" applyBorder="0">
      <alignment horizontal="center" wrapText="1"/>
    </xf>
    <xf numFmtId="0" fontId="1" fillId="29" borderId="0" applyNumberFormat="0" applyBorder="0">
      <alignment horizontal="center" wrapText="1"/>
    </xf>
    <xf numFmtId="0" fontId="64" fillId="30" borderId="11" applyNumberFormat="0">
      <alignment horizontal="left"/>
    </xf>
    <xf numFmtId="0" fontId="64" fillId="30" borderId="11" applyNumberFormat="0">
      <alignment horizontal="left"/>
    </xf>
    <xf numFmtId="0" fontId="64" fillId="30" borderId="11" applyNumberFormat="0">
      <alignment horizontal="left"/>
    </xf>
    <xf numFmtId="0" fontId="64" fillId="30" borderId="11" applyNumberFormat="0">
      <alignment horizontal="left"/>
    </xf>
    <xf numFmtId="0" fontId="64" fillId="30" borderId="12" applyNumberFormat="0"/>
    <xf numFmtId="0" fontId="64" fillId="30" borderId="12" applyNumberFormat="0"/>
    <xf numFmtId="0" fontId="64" fillId="30" borderId="12" applyNumberFormat="0"/>
    <xf numFmtId="0" fontId="64" fillId="30" borderId="12" applyNumberFormat="0"/>
    <xf numFmtId="0" fontId="64" fillId="30" borderId="13" applyNumberFormat="0"/>
    <xf numFmtId="0" fontId="64" fillId="30" borderId="13" applyNumberFormat="0"/>
    <xf numFmtId="0" fontId="64" fillId="30" borderId="13" applyNumberFormat="0"/>
    <xf numFmtId="0" fontId="64" fillId="30" borderId="13" applyNumberFormat="0"/>
    <xf numFmtId="0" fontId="64" fillId="30" borderId="14" applyNumberFormat="0"/>
    <xf numFmtId="0" fontId="64" fillId="30" borderId="14" applyNumberFormat="0"/>
    <xf numFmtId="0" fontId="64" fillId="30" borderId="14" applyNumberFormat="0"/>
    <xf numFmtId="0" fontId="64" fillId="30" borderId="14" applyNumberFormat="0"/>
    <xf numFmtId="0" fontId="64" fillId="24" borderId="11" applyNumberFormat="0">
      <alignment horizontal="left"/>
    </xf>
    <xf numFmtId="0" fontId="64" fillId="31" borderId="11" applyNumberFormat="0">
      <alignment horizontal="left"/>
    </xf>
    <xf numFmtId="0" fontId="64" fillId="24" borderId="11" applyNumberFormat="0">
      <alignment horizontal="left"/>
    </xf>
    <xf numFmtId="0" fontId="64" fillId="24" borderId="11" applyNumberFormat="0">
      <alignment horizontal="left"/>
    </xf>
    <xf numFmtId="0" fontId="64" fillId="24" borderId="12" applyNumberFormat="0"/>
    <xf numFmtId="0" fontId="64" fillId="31" borderId="12" applyNumberFormat="0"/>
    <xf numFmtId="0" fontId="64" fillId="24" borderId="12" applyNumberFormat="0"/>
    <xf numFmtId="0" fontId="64" fillId="24" borderId="12" applyNumberFormat="0"/>
    <xf numFmtId="0" fontId="64" fillId="24" borderId="13" applyNumberFormat="0"/>
    <xf numFmtId="0" fontId="64" fillId="31" borderId="13" applyNumberFormat="0"/>
    <xf numFmtId="0" fontId="64" fillId="24" borderId="13" applyNumberFormat="0"/>
    <xf numFmtId="0" fontId="64" fillId="24" borderId="13" applyNumberFormat="0"/>
    <xf numFmtId="0" fontId="64" fillId="24" borderId="14" applyNumberFormat="0"/>
    <xf numFmtId="0" fontId="64" fillId="31" borderId="14" applyNumberFormat="0"/>
    <xf numFmtId="0" fontId="64" fillId="24" borderId="14" applyNumberFormat="0"/>
    <xf numFmtId="0" fontId="64" fillId="24" borderId="14" applyNumberFormat="0"/>
    <xf numFmtId="0" fontId="1" fillId="29" borderId="0" applyNumberFormat="0" applyBorder="0">
      <alignment horizontal="center" wrapText="1"/>
    </xf>
    <xf numFmtId="0" fontId="1" fillId="29" borderId="0" applyNumberFormat="0" applyBorder="0">
      <alignment horizontal="center" wrapText="1"/>
    </xf>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31" fillId="30" borderId="0" applyNumberFormat="0"/>
    <xf numFmtId="0" fontId="31" fillId="30" borderId="0" applyNumberFormat="0"/>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1" fillId="29" borderId="0" applyNumberFormat="0" applyBorder="0">
      <alignment horizontal="center" wrapText="1"/>
    </xf>
    <xf numFmtId="0" fontId="1" fillId="29" borderId="0" applyNumberFormat="0" applyBorder="0">
      <alignment horizontal="center" wrapText="1"/>
    </xf>
    <xf numFmtId="0" fontId="55" fillId="0" borderId="0" applyNumberFormat="0" applyBorder="0"/>
    <xf numFmtId="0" fontId="70" fillId="0" borderId="0" applyNumberFormat="0" applyBorder="0"/>
    <xf numFmtId="0" fontId="56" fillId="0" borderId="18" applyNumberFormat="0"/>
    <xf numFmtId="0" fontId="56" fillId="0" borderId="18" applyNumberFormat="0"/>
    <xf numFmtId="0" fontId="57" fillId="0" borderId="0" applyNumberFormat="0" applyBorder="0"/>
    <xf numFmtId="0" fontId="57" fillId="0" borderId="0" applyNumberFormat="0" applyBorder="0"/>
  </cellStyleXfs>
  <cellXfs count="598">
    <xf numFmtId="0" fontId="0" fillId="0" borderId="0" xfId="0"/>
    <xf numFmtId="0" fontId="0" fillId="30" borderId="0" xfId="0" applyFill="1"/>
    <xf numFmtId="0" fontId="0" fillId="30" borderId="0" xfId="0" applyFill="1" applyAlignment="1">
      <alignment horizontal="centerContinuous"/>
    </xf>
    <xf numFmtId="0" fontId="64" fillId="0" borderId="0" xfId="0" applyFont="1"/>
    <xf numFmtId="0" fontId="28" fillId="0" borderId="0" xfId="0" applyFont="1"/>
    <xf numFmtId="0" fontId="24" fillId="0" borderId="0" xfId="0" applyFont="1"/>
    <xf numFmtId="0" fontId="29" fillId="0" borderId="0" xfId="0" applyFont="1"/>
    <xf numFmtId="0" fontId="23" fillId="0" borderId="0" xfId="0" applyFont="1"/>
    <xf numFmtId="164" fontId="64" fillId="30" borderId="0" xfId="0" applyNumberFormat="1" applyFont="1" applyFill="1" applyAlignment="1">
      <alignment horizontal="left"/>
    </xf>
    <xf numFmtId="0" fontId="18" fillId="30" borderId="0" xfId="0" applyFont="1" applyFill="1" applyAlignment="1">
      <alignment horizontal="left"/>
    </xf>
    <xf numFmtId="0" fontId="0" fillId="30" borderId="0" xfId="0" applyFill="1" applyAlignment="1">
      <alignment horizontal="right"/>
    </xf>
    <xf numFmtId="0" fontId="4" fillId="30" borderId="0" xfId="0" applyFont="1" applyFill="1"/>
    <xf numFmtId="0" fontId="19" fillId="30" borderId="0" xfId="0" applyFont="1" applyFill="1" applyAlignment="1">
      <alignment horizontal="centerContinuous"/>
    </xf>
    <xf numFmtId="0" fontId="19" fillId="30" borderId="0" xfId="0" applyFont="1" applyFill="1" applyAlignment="1">
      <alignment horizontal="right"/>
    </xf>
    <xf numFmtId="0" fontId="20" fillId="30" borderId="0" xfId="0" applyFont="1" applyFill="1" applyAlignment="1">
      <alignment horizontal="right"/>
    </xf>
    <xf numFmtId="0" fontId="2" fillId="30" borderId="0" xfId="0" applyFont="1" applyFill="1" applyAlignment="1">
      <alignment horizontal="left"/>
    </xf>
    <xf numFmtId="17" fontId="2" fillId="30" borderId="0" xfId="0" applyNumberFormat="1" applyFont="1" applyFill="1" applyAlignment="1">
      <alignment horizontal="left"/>
    </xf>
    <xf numFmtId="0" fontId="28" fillId="30" borderId="0" xfId="0" applyFont="1" applyFill="1" applyAlignment="1">
      <alignment horizontal="left"/>
    </xf>
    <xf numFmtId="0" fontId="0" fillId="0" borderId="0" xfId="0" applyAlignment="1">
      <alignment horizontal="center"/>
    </xf>
    <xf numFmtId="0" fontId="0" fillId="30" borderId="0" xfId="0" applyFill="1" applyAlignment="1">
      <alignment horizontal="center"/>
    </xf>
    <xf numFmtId="0" fontId="12" fillId="30" borderId="0" xfId="0" applyFont="1" applyFill="1" applyAlignment="1">
      <alignment horizontal="right"/>
    </xf>
    <xf numFmtId="0" fontId="0" fillId="0" borderId="0" xfId="0" applyAlignment="1">
      <alignment horizontal="centerContinuous"/>
    </xf>
    <xf numFmtId="0" fontId="32" fillId="0" borderId="0" xfId="0" applyFont="1"/>
    <xf numFmtId="0" fontId="0" fillId="0" borderId="0" xfId="0" applyAlignment="1">
      <alignment horizontal="left"/>
    </xf>
    <xf numFmtId="0" fontId="6" fillId="0" borderId="0" xfId="0" applyFont="1"/>
    <xf numFmtId="0" fontId="7" fillId="0" borderId="0" xfId="0" applyFont="1" applyAlignment="1">
      <alignment horizontal="center"/>
    </xf>
    <xf numFmtId="0" fontId="2" fillId="0" borderId="20" xfId="0" applyFont="1" applyBorder="1" applyAlignment="1">
      <alignment horizontal="right"/>
    </xf>
    <xf numFmtId="0" fontId="2" fillId="33" borderId="21" xfId="0" applyFont="1" applyFill="1" applyBorder="1" applyAlignment="1">
      <alignment horizontal="right"/>
    </xf>
    <xf numFmtId="0" fontId="2" fillId="33" borderId="22" xfId="0" applyFont="1" applyFill="1" applyBorder="1" applyAlignment="1">
      <alignment horizontal="right"/>
    </xf>
    <xf numFmtId="0" fontId="2" fillId="0" borderId="22" xfId="0" applyFont="1" applyBorder="1" applyAlignment="1">
      <alignment horizontal="right"/>
    </xf>
    <xf numFmtId="0" fontId="8" fillId="0" borderId="0" xfId="0" applyFont="1" applyAlignment="1">
      <alignment horizontal="center"/>
    </xf>
    <xf numFmtId="1" fontId="2" fillId="0" borderId="0" xfId="0" applyNumberFormat="1" applyFont="1" applyAlignment="1">
      <alignment horizontal="left"/>
    </xf>
    <xf numFmtId="0" fontId="19" fillId="30" borderId="0" xfId="0" applyFont="1" applyFill="1" applyAlignment="1">
      <alignment horizontal="right" vertical="center"/>
    </xf>
    <xf numFmtId="0" fontId="0" fillId="30" borderId="0" xfId="0" applyFill="1" applyAlignment="1">
      <alignment horizontal="center" vertical="center"/>
    </xf>
    <xf numFmtId="166" fontId="9" fillId="0" borderId="0" xfId="0" applyNumberFormat="1" applyFont="1" applyAlignment="1">
      <alignment horizontal="right"/>
    </xf>
    <xf numFmtId="166" fontId="9" fillId="30" borderId="0" xfId="0" applyNumberFormat="1" applyFont="1" applyFill="1" applyAlignment="1">
      <alignment horizontal="center"/>
    </xf>
    <xf numFmtId="0" fontId="19" fillId="30" borderId="0" xfId="0" applyFont="1" applyFill="1" applyAlignment="1">
      <alignment horizontal="center"/>
    </xf>
    <xf numFmtId="166" fontId="0" fillId="30" borderId="0" xfId="0" applyNumberFormat="1" applyFill="1"/>
    <xf numFmtId="166" fontId="2" fillId="30" borderId="0" xfId="0" applyNumberFormat="1" applyFont="1" applyFill="1" applyAlignment="1">
      <alignment horizontal="left"/>
    </xf>
    <xf numFmtId="167" fontId="2" fillId="30" borderId="0" xfId="0" applyNumberFormat="1" applyFont="1" applyFill="1" applyAlignment="1">
      <alignment horizontal="left"/>
    </xf>
    <xf numFmtId="0" fontId="29" fillId="30" borderId="0" xfId="0" applyFont="1" applyFill="1" applyAlignment="1">
      <alignment horizontal="centerContinuous"/>
    </xf>
    <xf numFmtId="166" fontId="64" fillId="0" borderId="0" xfId="0" applyNumberFormat="1" applyFont="1"/>
    <xf numFmtId="0" fontId="32" fillId="0" borderId="0" xfId="0" applyFont="1" applyAlignment="1">
      <alignment horizontal="right"/>
    </xf>
    <xf numFmtId="0" fontId="19" fillId="0" borderId="0" xfId="0" applyFont="1"/>
    <xf numFmtId="0" fontId="32" fillId="0" borderId="0" xfId="0" applyFont="1" applyAlignment="1">
      <alignment horizontal="right" vertical="top"/>
    </xf>
    <xf numFmtId="0" fontId="59" fillId="0" borderId="0" xfId="0" applyFont="1"/>
    <xf numFmtId="0" fontId="58" fillId="0" borderId="0" xfId="0" applyFont="1" applyAlignment="1">
      <alignment horizontal="right"/>
    </xf>
    <xf numFmtId="0" fontId="58" fillId="0" borderId="0" xfId="0" applyFont="1"/>
    <xf numFmtId="0" fontId="23" fillId="0" borderId="0" xfId="0" applyFont="1" applyAlignment="1">
      <alignment horizontal="left"/>
    </xf>
    <xf numFmtId="0" fontId="23" fillId="0" borderId="0" xfId="0" applyFont="1" applyAlignment="1">
      <alignment horizontal="center"/>
    </xf>
    <xf numFmtId="0" fontId="64" fillId="0" borderId="0" xfId="0" applyFont="1" applyAlignment="1">
      <alignment horizontal="left"/>
    </xf>
    <xf numFmtId="49" fontId="64" fillId="0" borderId="0" xfId="0" applyNumberFormat="1" applyFont="1" applyAlignment="1">
      <alignment horizontal="left"/>
    </xf>
    <xf numFmtId="49" fontId="64" fillId="0" borderId="0" xfId="0" applyNumberFormat="1" applyFont="1"/>
    <xf numFmtId="16" fontId="64" fillId="0" borderId="0" xfId="0" applyNumberFormat="1" applyFont="1" applyAlignment="1">
      <alignment horizontal="left"/>
    </xf>
    <xf numFmtId="0" fontId="64" fillId="0" borderId="0" xfId="0" applyFont="1" applyAlignment="1">
      <alignment horizontal="left" textRotation="90"/>
    </xf>
    <xf numFmtId="16" fontId="58" fillId="30" borderId="0" xfId="0" applyNumberFormat="1" applyFont="1" applyFill="1" applyAlignment="1">
      <alignment horizontal="left" textRotation="90" wrapText="1"/>
    </xf>
    <xf numFmtId="166" fontId="13" fillId="30" borderId="0" xfId="0" applyNumberFormat="1" applyFont="1" applyFill="1" applyAlignment="1">
      <alignment horizontal="center"/>
    </xf>
    <xf numFmtId="166" fontId="64" fillId="0" borderId="0" xfId="0" applyNumberFormat="1" applyFont="1" applyAlignment="1">
      <alignment horizontal="left"/>
    </xf>
    <xf numFmtId="166" fontId="13" fillId="0" borderId="0" xfId="0" applyNumberFormat="1" applyFont="1" applyAlignment="1">
      <alignment horizontal="right"/>
    </xf>
    <xf numFmtId="0" fontId="64" fillId="0" borderId="0" xfId="0" applyFont="1" applyAlignment="1">
      <alignment horizontal="center"/>
    </xf>
    <xf numFmtId="0" fontId="14" fillId="0" borderId="0" xfId="0" applyFont="1"/>
    <xf numFmtId="166" fontId="13" fillId="0" borderId="0" xfId="0" applyNumberFormat="1" applyFont="1"/>
    <xf numFmtId="0" fontId="15" fillId="0" borderId="0" xfId="0" applyFont="1" applyAlignment="1">
      <alignment vertical="center"/>
    </xf>
    <xf numFmtId="166" fontId="64" fillId="0" borderId="0" xfId="0" applyNumberFormat="1" applyFont="1" applyAlignment="1">
      <alignment horizontal="center"/>
    </xf>
    <xf numFmtId="166" fontId="64" fillId="33" borderId="0" xfId="0" applyNumberFormat="1" applyFont="1" applyFill="1" applyAlignment="1">
      <alignment horizontal="center"/>
    </xf>
    <xf numFmtId="2" fontId="64" fillId="33" borderId="0" xfId="0" applyNumberFormat="1" applyFont="1" applyFill="1" applyAlignment="1">
      <alignment horizontal="center"/>
    </xf>
    <xf numFmtId="2" fontId="64" fillId="0" borderId="0" xfId="0" applyNumberFormat="1" applyFont="1" applyAlignment="1">
      <alignment horizontal="center"/>
    </xf>
    <xf numFmtId="0" fontId="0" fillId="0" borderId="23" xfId="0" applyBorder="1"/>
    <xf numFmtId="0" fontId="64" fillId="0" borderId="0" xfId="0" applyFont="1" applyAlignment="1">
      <alignment horizontal="right"/>
    </xf>
    <xf numFmtId="0" fontId="24" fillId="0" borderId="23" xfId="0" applyFont="1" applyBorder="1" applyAlignment="1">
      <alignment horizontal="center"/>
    </xf>
    <xf numFmtId="166" fontId="18" fillId="30" borderId="0" xfId="0" applyNumberFormat="1" applyFont="1" applyFill="1" applyAlignment="1">
      <alignment horizontal="left"/>
    </xf>
    <xf numFmtId="17" fontId="19" fillId="30" borderId="0" xfId="0" applyNumberFormat="1" applyFont="1" applyFill="1" applyAlignment="1">
      <alignment horizontal="right"/>
    </xf>
    <xf numFmtId="166" fontId="19" fillId="30" borderId="0" xfId="0" applyNumberFormat="1" applyFont="1" applyFill="1" applyAlignment="1">
      <alignment horizontal="right"/>
    </xf>
    <xf numFmtId="0" fontId="19" fillId="30" borderId="0" xfId="0" applyFont="1" applyFill="1" applyAlignment="1">
      <alignment horizontal="left"/>
    </xf>
    <xf numFmtId="0" fontId="0" fillId="0" borderId="0" xfId="0" applyAlignment="1">
      <alignment horizontal="right"/>
    </xf>
    <xf numFmtId="0" fontId="0" fillId="33" borderId="0" xfId="0" applyFill="1"/>
    <xf numFmtId="0" fontId="32" fillId="30" borderId="0" xfId="0" applyFont="1" applyFill="1" applyAlignment="1">
      <alignment horizontal="right" vertical="top"/>
    </xf>
    <xf numFmtId="166" fontId="64" fillId="30" borderId="0" xfId="0" applyNumberFormat="1" applyFont="1" applyFill="1" applyAlignment="1">
      <alignment horizontal="center"/>
    </xf>
    <xf numFmtId="0" fontId="2" fillId="30" borderId="0" xfId="0" applyFont="1" applyFill="1" applyAlignment="1">
      <alignment horizontal="center"/>
    </xf>
    <xf numFmtId="0" fontId="64" fillId="30" borderId="0" xfId="0" applyFont="1" applyFill="1"/>
    <xf numFmtId="0" fontId="24" fillId="30" borderId="0" xfId="0" applyFont="1" applyFill="1" applyAlignment="1">
      <alignment horizontal="center"/>
    </xf>
    <xf numFmtId="0" fontId="21" fillId="0" borderId="0" xfId="0" applyFont="1"/>
    <xf numFmtId="0" fontId="21" fillId="0" borderId="0" xfId="0" applyFont="1" applyAlignment="1">
      <alignment horizontal="center"/>
    </xf>
    <xf numFmtId="0" fontId="21" fillId="30" borderId="0" xfId="0" applyFont="1" applyFill="1"/>
    <xf numFmtId="166" fontId="0" fillId="33" borderId="0" xfId="0" applyNumberFormat="1" applyFill="1"/>
    <xf numFmtId="0" fontId="0" fillId="0" borderId="0" xfId="0" applyAlignment="1">
      <alignment vertical="center"/>
    </xf>
    <xf numFmtId="0" fontId="24" fillId="30" borderId="0" xfId="0" applyFont="1" applyFill="1" applyAlignment="1">
      <alignment horizontal="left"/>
    </xf>
    <xf numFmtId="0" fontId="64" fillId="30" borderId="0" xfId="0" applyFont="1" applyFill="1" applyAlignment="1">
      <alignment horizontal="left"/>
    </xf>
    <xf numFmtId="0" fontId="0" fillId="30" borderId="0" xfId="0" applyFill="1" applyAlignment="1">
      <alignment horizontal="left"/>
    </xf>
    <xf numFmtId="0" fontId="58" fillId="30" borderId="0" xfId="0" applyFont="1" applyFill="1" applyAlignment="1">
      <alignment horizontal="left" vertical="top" wrapText="1"/>
    </xf>
    <xf numFmtId="17" fontId="2" fillId="33" borderId="0" xfId="0" applyNumberFormat="1" applyFont="1" applyFill="1" applyAlignment="1">
      <alignment horizontal="left"/>
    </xf>
    <xf numFmtId="166" fontId="0" fillId="33" borderId="0" xfId="0" applyNumberFormat="1" applyFill="1" applyAlignment="1">
      <alignment horizontal="right"/>
    </xf>
    <xf numFmtId="2" fontId="0" fillId="33" borderId="0" xfId="0" applyNumberFormat="1" applyFill="1" applyAlignment="1">
      <alignment horizontal="right"/>
    </xf>
    <xf numFmtId="2" fontId="0" fillId="33" borderId="0" xfId="0" applyNumberFormat="1" applyFill="1"/>
    <xf numFmtId="0" fontId="24" fillId="0" borderId="0" xfId="0" applyFont="1" applyAlignment="1">
      <alignment horizontal="right"/>
    </xf>
    <xf numFmtId="169" fontId="19" fillId="0" borderId="0" xfId="0" applyNumberFormat="1" applyFont="1"/>
    <xf numFmtId="17" fontId="19" fillId="0" borderId="0" xfId="0" applyNumberFormat="1" applyFont="1" applyAlignment="1">
      <alignment horizontal="right"/>
    </xf>
    <xf numFmtId="166" fontId="19" fillId="0" borderId="0" xfId="0" applyNumberFormat="1" applyFont="1" applyAlignment="1">
      <alignment horizontal="right"/>
    </xf>
    <xf numFmtId="0" fontId="24" fillId="0" borderId="0" xfId="0" applyFont="1" applyAlignment="1">
      <alignment horizontal="left"/>
    </xf>
    <xf numFmtId="166" fontId="19" fillId="0" borderId="0" xfId="0" applyNumberFormat="1" applyFont="1"/>
    <xf numFmtId="167" fontId="2" fillId="33" borderId="0" xfId="0" applyNumberFormat="1" applyFont="1" applyFill="1" applyAlignment="1">
      <alignment horizontal="left"/>
    </xf>
    <xf numFmtId="0" fontId="21" fillId="30" borderId="0" xfId="0" applyFont="1" applyFill="1" applyAlignment="1">
      <alignment horizontal="center"/>
    </xf>
    <xf numFmtId="0" fontId="29" fillId="0" borderId="0" xfId="0" applyFont="1" applyAlignment="1">
      <alignment horizontal="centerContinuous"/>
    </xf>
    <xf numFmtId="0" fontId="2" fillId="0" borderId="0" xfId="0" applyFont="1" applyAlignment="1">
      <alignment horizontal="right"/>
    </xf>
    <xf numFmtId="2" fontId="0" fillId="0" borderId="0" xfId="0" applyNumberFormat="1" applyAlignment="1">
      <alignment horizontal="center"/>
    </xf>
    <xf numFmtId="166" fontId="0" fillId="0" borderId="0" xfId="0" applyNumberFormat="1"/>
    <xf numFmtId="17" fontId="28" fillId="0" borderId="0" xfId="0" applyNumberFormat="1" applyFont="1" applyAlignment="1">
      <alignment horizontal="right"/>
    </xf>
    <xf numFmtId="166" fontId="0" fillId="0" borderId="0" xfId="0" applyNumberFormat="1" applyAlignment="1">
      <alignment horizontal="right"/>
    </xf>
    <xf numFmtId="2" fontId="0" fillId="0" borderId="0" xfId="0" applyNumberFormat="1" applyAlignment="1">
      <alignment horizontal="right"/>
    </xf>
    <xf numFmtId="2" fontId="64" fillId="0" borderId="0" xfId="0" applyNumberFormat="1" applyFont="1"/>
    <xf numFmtId="0" fontId="25" fillId="0" borderId="0" xfId="0" applyFont="1" applyAlignment="1">
      <alignment vertical="center"/>
    </xf>
    <xf numFmtId="0" fontId="19" fillId="0" borderId="0" xfId="0" applyFont="1" applyAlignment="1">
      <alignment horizontal="right"/>
    </xf>
    <xf numFmtId="0" fontId="20" fillId="0" borderId="0" xfId="0" applyFont="1" applyAlignment="1">
      <alignment horizontal="right"/>
    </xf>
    <xf numFmtId="0" fontId="0" fillId="0" borderId="0" xfId="0" applyAlignment="1">
      <alignment horizontal="right" vertical="center"/>
    </xf>
    <xf numFmtId="0" fontId="28" fillId="0" borderId="0" xfId="0" applyFont="1" applyAlignment="1">
      <alignment horizontal="right" vertical="center"/>
    </xf>
    <xf numFmtId="0" fontId="24" fillId="33" borderId="0" xfId="0" applyFont="1" applyFill="1" applyAlignment="1">
      <alignment horizontal="right"/>
    </xf>
    <xf numFmtId="0" fontId="24" fillId="33" borderId="0" xfId="0" applyFont="1" applyFill="1" applyAlignment="1">
      <alignment horizontal="left"/>
    </xf>
    <xf numFmtId="0" fontId="58" fillId="30" borderId="0" xfId="0" applyFont="1" applyFill="1" applyAlignment="1">
      <alignment horizontal="center"/>
    </xf>
    <xf numFmtId="166" fontId="64" fillId="30" borderId="0" xfId="0" applyNumberFormat="1" applyFont="1" applyFill="1" applyAlignment="1">
      <alignment horizontal="right"/>
    </xf>
    <xf numFmtId="0" fontId="29" fillId="30" borderId="0" xfId="0" applyFont="1" applyFill="1" applyAlignment="1">
      <alignment horizontal="right" vertical="center"/>
    </xf>
    <xf numFmtId="16" fontId="64" fillId="0" borderId="0" xfId="0" applyNumberFormat="1" applyFont="1"/>
    <xf numFmtId="165" fontId="0" fillId="0" borderId="0" xfId="0" applyNumberFormat="1"/>
    <xf numFmtId="16" fontId="23" fillId="0" borderId="0" xfId="0" applyNumberFormat="1" applyFont="1" applyAlignment="1">
      <alignment horizontal="left"/>
    </xf>
    <xf numFmtId="0" fontId="32" fillId="30" borderId="0" xfId="0" applyFont="1" applyFill="1" applyAlignment="1">
      <alignment horizontal="right"/>
    </xf>
    <xf numFmtId="0" fontId="0" fillId="0" borderId="0" xfId="0" applyAlignment="1">
      <alignment horizontal="left" vertical="center"/>
    </xf>
    <xf numFmtId="0" fontId="24" fillId="0" borderId="0" xfId="0" applyFont="1" applyAlignment="1">
      <alignment horizontal="center" vertical="center"/>
    </xf>
    <xf numFmtId="0" fontId="64" fillId="0" borderId="19" xfId="0" applyFont="1" applyBorder="1"/>
    <xf numFmtId="2" fontId="0" fillId="0" borderId="0" xfId="0" applyNumberFormat="1"/>
    <xf numFmtId="166" fontId="24" fillId="0" borderId="0" xfId="0" applyNumberFormat="1" applyFont="1" applyAlignment="1">
      <alignment horizontal="right"/>
    </xf>
    <xf numFmtId="0" fontId="32" fillId="33" borderId="0" xfId="0" applyFont="1" applyFill="1" applyAlignment="1">
      <alignment horizontal="right"/>
    </xf>
    <xf numFmtId="0" fontId="19" fillId="33" borderId="0" xfId="0" applyFont="1" applyFill="1" applyAlignment="1">
      <alignment horizontal="right"/>
    </xf>
    <xf numFmtId="166" fontId="24" fillId="0" borderId="0" xfId="0" applyNumberFormat="1" applyFont="1"/>
    <xf numFmtId="169" fontId="24" fillId="0" borderId="0" xfId="0" applyNumberFormat="1" applyFont="1"/>
    <xf numFmtId="17" fontId="24" fillId="0" borderId="0" xfId="0" applyNumberFormat="1" applyFont="1" applyAlignment="1">
      <alignment horizontal="right"/>
    </xf>
    <xf numFmtId="166" fontId="24" fillId="0" borderId="0" xfId="0" applyNumberFormat="1" applyFont="1" applyAlignment="1">
      <alignment horizontal="center" vertical="center"/>
    </xf>
    <xf numFmtId="2" fontId="24" fillId="0" borderId="0" xfId="0" applyNumberFormat="1" applyFont="1" applyAlignment="1">
      <alignment horizontal="center" vertical="center"/>
    </xf>
    <xf numFmtId="166" fontId="24" fillId="33" borderId="0" xfId="0" applyNumberFormat="1" applyFont="1" applyFill="1" applyAlignment="1">
      <alignment horizontal="center" vertical="center"/>
    </xf>
    <xf numFmtId="0" fontId="24" fillId="33" borderId="0" xfId="0" applyFont="1" applyFill="1" applyAlignment="1">
      <alignment horizontal="center" vertical="center"/>
    </xf>
    <xf numFmtId="2" fontId="24" fillId="33" borderId="0" xfId="0" applyNumberFormat="1" applyFont="1" applyFill="1" applyAlignment="1">
      <alignment horizontal="center" vertical="center"/>
    </xf>
    <xf numFmtId="49" fontId="0" fillId="0" borderId="0" xfId="0" applyNumberFormat="1" applyAlignment="1">
      <alignment horizontal="left" vertical="center"/>
    </xf>
    <xf numFmtId="49" fontId="0" fillId="0" borderId="0" xfId="0" applyNumberFormat="1"/>
    <xf numFmtId="0" fontId="23" fillId="30" borderId="0" xfId="0" applyFont="1" applyFill="1" applyAlignment="1">
      <alignment horizontal="center"/>
    </xf>
    <xf numFmtId="164" fontId="64" fillId="30" borderId="0" xfId="0" applyNumberFormat="1" applyFont="1" applyFill="1"/>
    <xf numFmtId="0" fontId="58" fillId="0" borderId="0" xfId="0" applyFont="1" applyAlignment="1">
      <alignment horizontal="left" vertical="top" wrapText="1"/>
    </xf>
    <xf numFmtId="166" fontId="64" fillId="0" borderId="23" xfId="0" applyNumberFormat="1" applyFont="1" applyBorder="1" applyAlignment="1">
      <alignment horizontal="center"/>
    </xf>
    <xf numFmtId="166" fontId="0" fillId="0" borderId="0" xfId="0" applyNumberFormat="1" applyAlignment="1">
      <alignment horizontal="center"/>
    </xf>
    <xf numFmtId="0" fontId="23" fillId="30" borderId="0" xfId="0" applyFont="1" applyFill="1" applyAlignment="1">
      <alignment horizontal="right"/>
    </xf>
    <xf numFmtId="0" fontId="23" fillId="33" borderId="0" xfId="0" applyFont="1" applyFill="1" applyAlignment="1">
      <alignment horizontal="right"/>
    </xf>
    <xf numFmtId="0" fontId="23" fillId="30" borderId="0" xfId="0" applyFont="1" applyFill="1"/>
    <xf numFmtId="0" fontId="24" fillId="0" borderId="0" xfId="0" applyFont="1" applyAlignment="1">
      <alignment horizontal="centerContinuous"/>
    </xf>
    <xf numFmtId="0" fontId="29" fillId="0" borderId="0" xfId="0" applyFont="1" applyAlignment="1">
      <alignment horizontal="right"/>
    </xf>
    <xf numFmtId="0" fontId="0" fillId="34" borderId="0" xfId="0" applyFill="1"/>
    <xf numFmtId="166" fontId="0" fillId="0" borderId="24" xfId="0" applyNumberFormat="1" applyBorder="1"/>
    <xf numFmtId="166" fontId="0" fillId="0" borderId="25" xfId="0" applyNumberFormat="1" applyBorder="1"/>
    <xf numFmtId="166" fontId="0" fillId="33" borderId="26" xfId="0" applyNumberFormat="1" applyFill="1" applyBorder="1"/>
    <xf numFmtId="166" fontId="0" fillId="33" borderId="27" xfId="0" applyNumberFormat="1" applyFill="1" applyBorder="1"/>
    <xf numFmtId="166" fontId="0" fillId="0" borderId="26" xfId="0" applyNumberFormat="1" applyBorder="1"/>
    <xf numFmtId="166" fontId="0" fillId="0" borderId="27" xfId="0" applyNumberFormat="1" applyBorder="1"/>
    <xf numFmtId="166" fontId="0" fillId="33" borderId="28" xfId="0" applyNumberFormat="1" applyFill="1" applyBorder="1"/>
    <xf numFmtId="166" fontId="0" fillId="33" borderId="29" xfId="0" applyNumberFormat="1" applyFill="1" applyBorder="1"/>
    <xf numFmtId="166" fontId="0" fillId="0" borderId="30" xfId="0" applyNumberFormat="1" applyBorder="1"/>
    <xf numFmtId="166" fontId="0" fillId="33" borderId="31" xfId="0" applyNumberFormat="1" applyFill="1" applyBorder="1"/>
    <xf numFmtId="0" fontId="19" fillId="0" borderId="0" xfId="0" applyFont="1" applyAlignment="1">
      <alignment horizontal="right" vertical="center"/>
    </xf>
    <xf numFmtId="39" fontId="0" fillId="0" borderId="24" xfId="0" applyNumberFormat="1" applyBorder="1"/>
    <xf numFmtId="39" fontId="0" fillId="33" borderId="26" xfId="0" applyNumberFormat="1" applyFill="1" applyBorder="1"/>
    <xf numFmtId="39" fontId="0" fillId="0" borderId="26" xfId="0" applyNumberFormat="1" applyBorder="1"/>
    <xf numFmtId="39" fontId="0" fillId="33" borderId="28" xfId="0" applyNumberFormat="1" applyFill="1" applyBorder="1"/>
    <xf numFmtId="0" fontId="23" fillId="0" borderId="7" xfId="0" applyFont="1" applyBorder="1" applyAlignment="1">
      <alignment horizontal="center" wrapText="1"/>
    </xf>
    <xf numFmtId="0" fontId="0" fillId="33" borderId="30" xfId="0" applyFill="1" applyBorder="1"/>
    <xf numFmtId="0" fontId="0" fillId="33" borderId="31" xfId="0" applyFill="1" applyBorder="1"/>
    <xf numFmtId="0" fontId="23" fillId="0" borderId="7" xfId="0" applyFont="1" applyBorder="1" applyAlignment="1">
      <alignment horizontal="center"/>
    </xf>
    <xf numFmtId="1" fontId="0" fillId="33" borderId="7" xfId="0" applyNumberFormat="1" applyFill="1" applyBorder="1"/>
    <xf numFmtId="0" fontId="2" fillId="0" borderId="21" xfId="0" applyFont="1" applyBorder="1" applyAlignment="1">
      <alignment horizontal="right"/>
    </xf>
    <xf numFmtId="0" fontId="21" fillId="0" borderId="28" xfId="0" applyFont="1" applyBorder="1" applyAlignment="1">
      <alignment horizontal="center"/>
    </xf>
    <xf numFmtId="0" fontId="21" fillId="0" borderId="31" xfId="0" applyFont="1" applyBorder="1" applyAlignment="1">
      <alignment horizontal="center"/>
    </xf>
    <xf numFmtId="0" fontId="21" fillId="0" borderId="29" xfId="0" applyFont="1" applyBorder="1" applyAlignment="1">
      <alignment horizontal="center"/>
    </xf>
    <xf numFmtId="166" fontId="64" fillId="33" borderId="26" xfId="0" applyNumberFormat="1" applyFont="1" applyFill="1" applyBorder="1" applyAlignment="1">
      <alignment horizontal="center"/>
    </xf>
    <xf numFmtId="166" fontId="64" fillId="33" borderId="27" xfId="0" applyNumberFormat="1" applyFont="1" applyFill="1" applyBorder="1" applyAlignment="1">
      <alignment horizontal="center"/>
    </xf>
    <xf numFmtId="166" fontId="64" fillId="33" borderId="28" xfId="0" applyNumberFormat="1" applyFont="1" applyFill="1" applyBorder="1" applyAlignment="1">
      <alignment horizontal="center"/>
    </xf>
    <xf numFmtId="166" fontId="64" fillId="33" borderId="31" xfId="0" applyNumberFormat="1" applyFont="1" applyFill="1" applyBorder="1" applyAlignment="1">
      <alignment horizontal="center"/>
    </xf>
    <xf numFmtId="166" fontId="64" fillId="33" borderId="29" xfId="0" applyNumberFormat="1" applyFont="1" applyFill="1" applyBorder="1" applyAlignment="1">
      <alignment horizontal="center"/>
    </xf>
    <xf numFmtId="2" fontId="64" fillId="33" borderId="26" xfId="0" applyNumberFormat="1" applyFont="1" applyFill="1" applyBorder="1" applyAlignment="1">
      <alignment horizontal="center"/>
    </xf>
    <xf numFmtId="2" fontId="64" fillId="33" borderId="27" xfId="0" applyNumberFormat="1" applyFont="1" applyFill="1" applyBorder="1" applyAlignment="1">
      <alignment horizontal="center"/>
    </xf>
    <xf numFmtId="0" fontId="39" fillId="34" borderId="0" xfId="0" applyFont="1" applyFill="1"/>
    <xf numFmtId="168" fontId="39" fillId="34" borderId="0" xfId="0" applyNumberFormat="1" applyFont="1" applyFill="1"/>
    <xf numFmtId="0" fontId="2" fillId="0" borderId="24" xfId="0" applyFont="1" applyBorder="1" applyAlignment="1">
      <alignment horizontal="center"/>
    </xf>
    <xf numFmtId="0" fontId="2" fillId="0" borderId="25" xfId="0" applyFont="1" applyBorder="1" applyAlignment="1">
      <alignment horizontal="center"/>
    </xf>
    <xf numFmtId="0" fontId="2" fillId="33" borderId="26" xfId="0" applyFont="1" applyFill="1" applyBorder="1" applyAlignment="1">
      <alignment horizontal="center"/>
    </xf>
    <xf numFmtId="0" fontId="2" fillId="33" borderId="27"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33" borderId="28" xfId="0" applyFont="1" applyFill="1" applyBorder="1" applyAlignment="1">
      <alignment horizontal="center"/>
    </xf>
    <xf numFmtId="0" fontId="2" fillId="33" borderId="29" xfId="0" applyFont="1" applyFill="1" applyBorder="1" applyAlignment="1">
      <alignment horizontal="center"/>
    </xf>
    <xf numFmtId="0" fontId="23" fillId="0" borderId="35" xfId="0" applyFont="1" applyBorder="1" applyAlignment="1">
      <alignment horizontal="center"/>
    </xf>
    <xf numFmtId="0" fontId="23" fillId="0" borderId="35" xfId="0" applyFont="1" applyBorder="1"/>
    <xf numFmtId="0" fontId="0" fillId="30" borderId="35" xfId="0" applyFill="1" applyBorder="1" applyAlignment="1">
      <alignment horizontal="left"/>
    </xf>
    <xf numFmtId="0" fontId="0" fillId="30" borderId="36" xfId="0" applyFill="1" applyBorder="1" applyAlignment="1">
      <alignment horizontal="left"/>
    </xf>
    <xf numFmtId="0" fontId="0" fillId="30" borderId="37" xfId="0" applyFill="1" applyBorder="1" applyAlignment="1">
      <alignment horizontal="left"/>
    </xf>
    <xf numFmtId="0" fontId="0" fillId="0" borderId="35" xfId="0" applyBorder="1" applyAlignment="1">
      <alignment horizontal="left"/>
    </xf>
    <xf numFmtId="0" fontId="0" fillId="33" borderId="36" xfId="0" applyFill="1" applyBorder="1" applyAlignment="1">
      <alignment horizontal="left"/>
    </xf>
    <xf numFmtId="0" fontId="0" fillId="0" borderId="36" xfId="0" applyBorder="1" applyAlignment="1">
      <alignment horizontal="left"/>
    </xf>
    <xf numFmtId="0" fontId="0" fillId="33" borderId="37" xfId="0" applyFill="1" applyBorder="1" applyAlignment="1">
      <alignment horizontal="left"/>
    </xf>
    <xf numFmtId="166" fontId="0" fillId="0" borderId="24" xfId="0" applyNumberFormat="1" applyBorder="1" applyAlignment="1">
      <alignment horizontal="right"/>
    </xf>
    <xf numFmtId="166" fontId="0" fillId="0" borderId="30" xfId="0" applyNumberFormat="1" applyBorder="1" applyAlignment="1">
      <alignment horizontal="right"/>
    </xf>
    <xf numFmtId="166" fontId="0" fillId="0" borderId="25" xfId="0" applyNumberFormat="1" applyBorder="1" applyAlignment="1">
      <alignment horizontal="right"/>
    </xf>
    <xf numFmtId="166" fontId="0" fillId="33" borderId="26" xfId="0" applyNumberFormat="1" applyFill="1" applyBorder="1" applyAlignment="1">
      <alignment horizontal="right"/>
    </xf>
    <xf numFmtId="166" fontId="0" fillId="33" borderId="27" xfId="0" applyNumberFormat="1" applyFill="1" applyBorder="1" applyAlignment="1">
      <alignment horizontal="right"/>
    </xf>
    <xf numFmtId="166" fontId="0" fillId="0" borderId="26" xfId="0" applyNumberFormat="1" applyBorder="1" applyAlignment="1">
      <alignment horizontal="right"/>
    </xf>
    <xf numFmtId="166" fontId="0" fillId="0" borderId="27" xfId="0" applyNumberFormat="1" applyBorder="1" applyAlignment="1">
      <alignment horizontal="right"/>
    </xf>
    <xf numFmtId="166" fontId="0" fillId="33" borderId="28" xfId="0" applyNumberFormat="1" applyFill="1" applyBorder="1" applyAlignment="1">
      <alignment horizontal="right"/>
    </xf>
    <xf numFmtId="166" fontId="0" fillId="33" borderId="31" xfId="0" applyNumberFormat="1" applyFill="1" applyBorder="1" applyAlignment="1">
      <alignment horizontal="right"/>
    </xf>
    <xf numFmtId="166" fontId="0" fillId="33" borderId="29" xfId="0" applyNumberFormat="1" applyFill="1" applyBorder="1" applyAlignment="1">
      <alignment horizontal="right"/>
    </xf>
    <xf numFmtId="2" fontId="0" fillId="0" borderId="24" xfId="0" applyNumberFormat="1" applyBorder="1" applyAlignment="1">
      <alignment horizontal="right"/>
    </xf>
    <xf numFmtId="2" fontId="0" fillId="0" borderId="30" xfId="0" applyNumberFormat="1" applyBorder="1" applyAlignment="1">
      <alignment horizontal="right"/>
    </xf>
    <xf numFmtId="2" fontId="0" fillId="33" borderId="26" xfId="0" applyNumberFormat="1" applyFill="1" applyBorder="1" applyAlignment="1">
      <alignment horizontal="right"/>
    </xf>
    <xf numFmtId="2" fontId="0" fillId="0" borderId="26" xfId="0" applyNumberFormat="1" applyBorder="1" applyAlignment="1">
      <alignment horizontal="right"/>
    </xf>
    <xf numFmtId="2" fontId="0" fillId="33" borderId="28" xfId="0" applyNumberFormat="1" applyFill="1" applyBorder="1" applyAlignment="1">
      <alignment horizontal="right"/>
    </xf>
    <xf numFmtId="2" fontId="0" fillId="33" borderId="31" xfId="0" applyNumberFormat="1" applyFill="1" applyBorder="1" applyAlignment="1">
      <alignment horizontal="right"/>
    </xf>
    <xf numFmtId="0" fontId="0" fillId="30" borderId="35" xfId="0" applyFill="1" applyBorder="1"/>
    <xf numFmtId="0" fontId="0" fillId="30" borderId="36" xfId="0" applyFill="1" applyBorder="1"/>
    <xf numFmtId="0" fontId="0" fillId="30" borderId="37" xfId="0" applyFill="1" applyBorder="1"/>
    <xf numFmtId="2" fontId="0" fillId="0" borderId="24" xfId="0" applyNumberFormat="1" applyBorder="1"/>
    <xf numFmtId="2" fontId="0" fillId="0" borderId="30" xfId="0" applyNumberFormat="1" applyBorder="1"/>
    <xf numFmtId="2" fontId="0" fillId="33" borderId="26" xfId="0" applyNumberFormat="1" applyFill="1" applyBorder="1"/>
    <xf numFmtId="2" fontId="0" fillId="0" borderId="26" xfId="0" applyNumberFormat="1" applyBorder="1"/>
    <xf numFmtId="2" fontId="0" fillId="33" borderId="28" xfId="0" applyNumberFormat="1" applyFill="1" applyBorder="1"/>
    <xf numFmtId="2" fontId="0" fillId="33" borderId="31" xfId="0" applyNumberFormat="1" applyFill="1" applyBorder="1"/>
    <xf numFmtId="2" fontId="64" fillId="0" borderId="26" xfId="0" applyNumberFormat="1" applyFont="1" applyBorder="1"/>
    <xf numFmtId="166" fontId="64" fillId="0" borderId="27" xfId="0" applyNumberFormat="1" applyFont="1" applyBorder="1"/>
    <xf numFmtId="2" fontId="64" fillId="33" borderId="28" xfId="0" applyNumberFormat="1" applyFont="1" applyFill="1" applyBorder="1"/>
    <xf numFmtId="166" fontId="64" fillId="33" borderId="31" xfId="0" applyNumberFormat="1" applyFont="1" applyFill="1" applyBorder="1"/>
    <xf numFmtId="2" fontId="64" fillId="33" borderId="31" xfId="0" applyNumberFormat="1" applyFont="1" applyFill="1" applyBorder="1"/>
    <xf numFmtId="166" fontId="64" fillId="33" borderId="29" xfId="0" applyNumberFormat="1" applyFont="1" applyFill="1" applyBorder="1"/>
    <xf numFmtId="166" fontId="64" fillId="0" borderId="26" xfId="0" applyNumberFormat="1" applyFont="1" applyBorder="1"/>
    <xf numFmtId="166" fontId="64" fillId="33" borderId="28" xfId="0" applyNumberFormat="1" applyFont="1" applyFill="1" applyBorder="1"/>
    <xf numFmtId="0" fontId="64" fillId="0" borderId="35" xfId="0" applyFont="1" applyBorder="1" applyAlignment="1">
      <alignment wrapText="1"/>
    </xf>
    <xf numFmtId="0" fontId="0" fillId="0" borderId="36" xfId="0" applyBorder="1"/>
    <xf numFmtId="0" fontId="0" fillId="0" borderId="37" xfId="0" applyBorder="1"/>
    <xf numFmtId="0" fontId="64" fillId="0" borderId="35" xfId="0" applyFont="1" applyBorder="1"/>
    <xf numFmtId="0" fontId="0" fillId="0" borderId="35" xfId="0" applyBorder="1"/>
    <xf numFmtId="0" fontId="0" fillId="33" borderId="37" xfId="0" applyFill="1" applyBorder="1"/>
    <xf numFmtId="0" fontId="6" fillId="0" borderId="24" xfId="0" applyFont="1" applyBorder="1" applyAlignment="1">
      <alignment horizontal="left"/>
    </xf>
    <xf numFmtId="0" fontId="6" fillId="0" borderId="30" xfId="0" applyFont="1" applyBorder="1" applyAlignment="1">
      <alignment horizontal="left"/>
    </xf>
    <xf numFmtId="0" fontId="6" fillId="0" borderId="30" xfId="0" applyFont="1" applyBorder="1"/>
    <xf numFmtId="0" fontId="6" fillId="0" borderId="25" xfId="0" applyFont="1" applyBorder="1"/>
    <xf numFmtId="0" fontId="7" fillId="0" borderId="28" xfId="0" applyFont="1" applyBorder="1" applyAlignment="1">
      <alignment horizontal="center"/>
    </xf>
    <xf numFmtId="0" fontId="7" fillId="0" borderId="31" xfId="0" applyFont="1" applyBorder="1" applyAlignment="1">
      <alignment horizontal="center"/>
    </xf>
    <xf numFmtId="0" fontId="7" fillId="0" borderId="29" xfId="0" applyFont="1" applyBorder="1" applyAlignment="1">
      <alignment horizontal="center"/>
    </xf>
    <xf numFmtId="0" fontId="23" fillId="33" borderId="32" xfId="0" applyFont="1" applyFill="1" applyBorder="1" applyAlignment="1">
      <alignment horizontal="center"/>
    </xf>
    <xf numFmtId="0" fontId="23" fillId="33" borderId="33" xfId="0" applyFont="1" applyFill="1" applyBorder="1" applyAlignment="1">
      <alignment horizontal="center"/>
    </xf>
    <xf numFmtId="0" fontId="23" fillId="33" borderId="34" xfId="0" applyFont="1" applyFill="1" applyBorder="1" applyAlignment="1">
      <alignment horizontal="center"/>
    </xf>
    <xf numFmtId="0" fontId="64" fillId="30" borderId="38" xfId="0" applyFont="1" applyFill="1" applyBorder="1"/>
    <xf numFmtId="0" fontId="11" fillId="0" borderId="32" xfId="0" applyFont="1" applyBorder="1" applyAlignment="1">
      <alignment horizontal="center" wrapText="1"/>
    </xf>
    <xf numFmtId="0" fontId="11" fillId="0" borderId="33" xfId="0" applyFont="1" applyBorder="1" applyAlignment="1">
      <alignment horizontal="center" wrapText="1"/>
    </xf>
    <xf numFmtId="0" fontId="11" fillId="0" borderId="34" xfId="0" applyFont="1" applyBorder="1" applyAlignment="1">
      <alignment horizontal="center" wrapText="1"/>
    </xf>
    <xf numFmtId="166" fontId="0" fillId="0" borderId="24" xfId="0" applyNumberFormat="1" applyBorder="1" applyAlignment="1">
      <alignment horizontal="center"/>
    </xf>
    <xf numFmtId="166" fontId="0" fillId="0" borderId="30" xfId="0" applyNumberFormat="1" applyBorder="1" applyAlignment="1">
      <alignment horizontal="center"/>
    </xf>
    <xf numFmtId="166" fontId="0" fillId="0" borderId="25" xfId="0" applyNumberFormat="1" applyBorder="1" applyAlignment="1">
      <alignment horizontal="center"/>
    </xf>
    <xf numFmtId="166" fontId="64" fillId="0" borderId="26" xfId="0" applyNumberFormat="1" applyFont="1" applyBorder="1" applyAlignment="1">
      <alignment horizontal="center"/>
    </xf>
    <xf numFmtId="166" fontId="64" fillId="0" borderId="27"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166" fontId="64" fillId="0" borderId="24" xfId="0" applyNumberFormat="1" applyFont="1" applyBorder="1" applyAlignment="1">
      <alignment horizontal="center"/>
    </xf>
    <xf numFmtId="166" fontId="64" fillId="0" borderId="30" xfId="0" applyNumberFormat="1" applyFont="1" applyBorder="1" applyAlignment="1">
      <alignment horizontal="center"/>
    </xf>
    <xf numFmtId="166" fontId="64" fillId="0" borderId="25" xfId="0" applyNumberFormat="1" applyFont="1" applyBorder="1" applyAlignment="1">
      <alignment horizontal="center"/>
    </xf>
    <xf numFmtId="166" fontId="64" fillId="0" borderId="28" xfId="0" applyNumberFormat="1" applyFont="1" applyBorder="1" applyAlignment="1">
      <alignment horizontal="center"/>
    </xf>
    <xf numFmtId="166" fontId="64" fillId="0" borderId="31" xfId="0" applyNumberFormat="1" applyFont="1" applyBorder="1" applyAlignment="1">
      <alignment horizontal="center"/>
    </xf>
    <xf numFmtId="166" fontId="64" fillId="0" borderId="29" xfId="0" applyNumberFormat="1" applyFont="1" applyBorder="1" applyAlignment="1">
      <alignment horizontal="center"/>
    </xf>
    <xf numFmtId="2" fontId="0" fillId="0" borderId="24" xfId="0" applyNumberFormat="1" applyBorder="1" applyAlignment="1">
      <alignment horizontal="center"/>
    </xf>
    <xf numFmtId="2" fontId="0" fillId="0" borderId="30" xfId="0" applyNumberFormat="1" applyBorder="1" applyAlignment="1">
      <alignment horizontal="center"/>
    </xf>
    <xf numFmtId="2" fontId="0" fillId="0" borderId="25" xfId="0" applyNumberFormat="1" applyBorder="1" applyAlignment="1">
      <alignment horizontal="center"/>
    </xf>
    <xf numFmtId="2" fontId="64" fillId="0" borderId="26" xfId="0" applyNumberFormat="1" applyFont="1" applyBorder="1" applyAlignment="1">
      <alignment horizontal="center"/>
    </xf>
    <xf numFmtId="2" fontId="64" fillId="0" borderId="27" xfId="0" applyNumberFormat="1" applyFon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64" fillId="33" borderId="28" xfId="0" applyNumberFormat="1" applyFont="1" applyFill="1" applyBorder="1" applyAlignment="1">
      <alignment horizontal="center"/>
    </xf>
    <xf numFmtId="2" fontId="64" fillId="33" borderId="31" xfId="0" applyNumberFormat="1" applyFont="1" applyFill="1" applyBorder="1" applyAlignment="1">
      <alignment horizontal="center"/>
    </xf>
    <xf numFmtId="2" fontId="64" fillId="33" borderId="29" xfId="0" applyNumberFormat="1" applyFont="1" applyFill="1" applyBorder="1" applyAlignment="1">
      <alignment horizontal="center"/>
    </xf>
    <xf numFmtId="0" fontId="64" fillId="0" borderId="39" xfId="0" applyFont="1" applyBorder="1"/>
    <xf numFmtId="2" fontId="64" fillId="0" borderId="24" xfId="0" applyNumberFormat="1" applyFont="1" applyBorder="1" applyAlignment="1">
      <alignment horizontal="center"/>
    </xf>
    <xf numFmtId="2" fontId="64" fillId="0" borderId="30" xfId="0" applyNumberFormat="1" applyFont="1" applyBorder="1" applyAlignment="1">
      <alignment horizontal="center"/>
    </xf>
    <xf numFmtId="2" fontId="64" fillId="0" borderId="25" xfId="0" applyNumberFormat="1" applyFont="1" applyBorder="1" applyAlignment="1">
      <alignment horizontal="center"/>
    </xf>
    <xf numFmtId="2" fontId="64" fillId="0" borderId="28" xfId="0" applyNumberFormat="1" applyFont="1" applyBorder="1" applyAlignment="1">
      <alignment horizontal="center"/>
    </xf>
    <xf numFmtId="2" fontId="64" fillId="0" borderId="31" xfId="0" applyNumberFormat="1" applyFont="1" applyBorder="1" applyAlignment="1">
      <alignment horizontal="center"/>
    </xf>
    <xf numFmtId="2" fontId="64" fillId="0" borderId="29" xfId="0" applyNumberFormat="1" applyFont="1" applyBorder="1" applyAlignment="1">
      <alignment horizontal="center"/>
    </xf>
    <xf numFmtId="0" fontId="0" fillId="34" borderId="0" xfId="0" applyFill="1" applyAlignment="1">
      <alignment horizontal="left"/>
    </xf>
    <xf numFmtId="0" fontId="31" fillId="30" borderId="38" xfId="0" applyFont="1" applyFill="1" applyBorder="1"/>
    <xf numFmtId="166" fontId="64" fillId="0" borderId="32" xfId="0" applyNumberFormat="1" applyFont="1" applyBorder="1" applyAlignment="1">
      <alignment horizontal="center"/>
    </xf>
    <xf numFmtId="166" fontId="64" fillId="0" borderId="33" xfId="0" applyNumberFormat="1" applyFont="1" applyBorder="1" applyAlignment="1">
      <alignment horizontal="center"/>
    </xf>
    <xf numFmtId="166" fontId="64" fillId="0" borderId="34" xfId="0" applyNumberFormat="1" applyFont="1" applyBorder="1" applyAlignment="1">
      <alignment horizontal="center"/>
    </xf>
    <xf numFmtId="166" fontId="64" fillId="33" borderId="24" xfId="0" applyNumberFormat="1" applyFont="1" applyFill="1" applyBorder="1" applyAlignment="1">
      <alignment horizontal="center"/>
    </xf>
    <xf numFmtId="166" fontId="64" fillId="33" borderId="30" xfId="0" applyNumberFormat="1" applyFont="1" applyFill="1" applyBorder="1" applyAlignment="1">
      <alignment horizontal="center"/>
    </xf>
    <xf numFmtId="166" fontId="64" fillId="33" borderId="25" xfId="0" applyNumberFormat="1" applyFont="1" applyFill="1" applyBorder="1" applyAlignment="1">
      <alignment horizontal="center"/>
    </xf>
    <xf numFmtId="2" fontId="64" fillId="0" borderId="32" xfId="0" applyNumberFormat="1" applyFont="1" applyBorder="1" applyAlignment="1">
      <alignment horizontal="center"/>
    </xf>
    <xf numFmtId="2" fontId="64" fillId="0" borderId="33" xfId="0" applyNumberFormat="1" applyFont="1" applyBorder="1" applyAlignment="1">
      <alignment horizontal="center"/>
    </xf>
    <xf numFmtId="2" fontId="64" fillId="0" borderId="34" xfId="0" applyNumberFormat="1" applyFont="1" applyBorder="1" applyAlignment="1">
      <alignment horizontal="center"/>
    </xf>
    <xf numFmtId="2" fontId="64" fillId="33" borderId="24" xfId="0" applyNumberFormat="1" applyFont="1" applyFill="1" applyBorder="1" applyAlignment="1">
      <alignment horizontal="center"/>
    </xf>
    <xf numFmtId="2" fontId="64" fillId="33" borderId="30" xfId="0" applyNumberFormat="1" applyFont="1" applyFill="1" applyBorder="1" applyAlignment="1">
      <alignment horizontal="center"/>
    </xf>
    <xf numFmtId="2" fontId="64" fillId="33" borderId="25" xfId="0" applyNumberFormat="1" applyFont="1" applyFill="1" applyBorder="1" applyAlignment="1">
      <alignment horizontal="center"/>
    </xf>
    <xf numFmtId="2" fontId="64" fillId="0" borderId="19" xfId="0" applyNumberFormat="1" applyFont="1" applyBorder="1"/>
    <xf numFmtId="166" fontId="0" fillId="0" borderId="26" xfId="0" applyNumberFormat="1" applyBorder="1" applyAlignment="1">
      <alignment horizontal="center"/>
    </xf>
    <xf numFmtId="166" fontId="0" fillId="0" borderId="27" xfId="0" applyNumberFormat="1" applyBorder="1" applyAlignment="1">
      <alignment horizontal="center"/>
    </xf>
    <xf numFmtId="2" fontId="0" fillId="0" borderId="29" xfId="0" applyNumberFormat="1" applyBorder="1" applyAlignment="1">
      <alignment horizontal="center"/>
    </xf>
    <xf numFmtId="166" fontId="0" fillId="0" borderId="29" xfId="0" applyNumberFormat="1" applyBorder="1" applyAlignment="1">
      <alignment horizontal="center"/>
    </xf>
    <xf numFmtId="0" fontId="64" fillId="30" borderId="40" xfId="0" applyFont="1" applyFill="1" applyBorder="1"/>
    <xf numFmtId="0" fontId="31" fillId="0" borderId="0" xfId="0" applyFont="1" applyAlignment="1">
      <alignment horizontal="center"/>
    </xf>
    <xf numFmtId="0" fontId="31" fillId="0" borderId="0" xfId="0" applyFont="1"/>
    <xf numFmtId="0" fontId="0" fillId="30" borderId="32" xfId="0" applyFill="1" applyBorder="1"/>
    <xf numFmtId="0" fontId="0" fillId="30" borderId="33" xfId="0" applyFill="1" applyBorder="1"/>
    <xf numFmtId="0" fontId="0" fillId="30" borderId="34" xfId="0" applyFill="1" applyBorder="1"/>
    <xf numFmtId="0" fontId="33" fillId="0" borderId="26" xfId="0" applyFont="1" applyBorder="1"/>
    <xf numFmtId="0" fontId="0" fillId="0" borderId="26" xfId="0" applyBorder="1"/>
    <xf numFmtId="166" fontId="0" fillId="0" borderId="33" xfId="0" applyNumberFormat="1" applyBorder="1"/>
    <xf numFmtId="0" fontId="26" fillId="30" borderId="36" xfId="0" applyFont="1" applyFill="1" applyBorder="1" applyAlignment="1">
      <alignment vertical="center"/>
    </xf>
    <xf numFmtId="0" fontId="23" fillId="30" borderId="36" xfId="0" applyFont="1" applyFill="1" applyBorder="1" applyAlignment="1">
      <alignment horizontal="center" wrapText="1"/>
    </xf>
    <xf numFmtId="0" fontId="23" fillId="30" borderId="36" xfId="0" applyFont="1" applyFill="1" applyBorder="1" applyAlignment="1">
      <alignment horizontal="center"/>
    </xf>
    <xf numFmtId="166" fontId="0" fillId="30" borderId="36" xfId="0" applyNumberFormat="1" applyFill="1" applyBorder="1"/>
    <xf numFmtId="166" fontId="64" fillId="30" borderId="24" xfId="0" applyNumberFormat="1" applyFont="1" applyFill="1" applyBorder="1" applyAlignment="1">
      <alignment horizontal="center"/>
    </xf>
    <xf numFmtId="166" fontId="64" fillId="30" borderId="30" xfId="0" applyNumberFormat="1" applyFont="1" applyFill="1" applyBorder="1" applyAlignment="1">
      <alignment horizontal="center"/>
    </xf>
    <xf numFmtId="166" fontId="64" fillId="30" borderId="25" xfId="0" applyNumberFormat="1" applyFont="1" applyFill="1" applyBorder="1" applyAlignment="1">
      <alignment horizontal="center"/>
    </xf>
    <xf numFmtId="166" fontId="64" fillId="30" borderId="26" xfId="0" applyNumberFormat="1" applyFont="1" applyFill="1" applyBorder="1" applyAlignment="1">
      <alignment horizontal="center"/>
    </xf>
    <xf numFmtId="166" fontId="64" fillId="30" borderId="27" xfId="0" applyNumberFormat="1" applyFont="1" applyFill="1" applyBorder="1" applyAlignment="1">
      <alignment horizontal="center"/>
    </xf>
    <xf numFmtId="2" fontId="64" fillId="30" borderId="24" xfId="0" applyNumberFormat="1" applyFont="1" applyFill="1" applyBorder="1" applyAlignment="1">
      <alignment horizontal="center"/>
    </xf>
    <xf numFmtId="2" fontId="64" fillId="30" borderId="30" xfId="0" applyNumberFormat="1" applyFont="1" applyFill="1" applyBorder="1" applyAlignment="1">
      <alignment horizontal="center"/>
    </xf>
    <xf numFmtId="2" fontId="64" fillId="30" borderId="25" xfId="0" applyNumberFormat="1" applyFont="1" applyFill="1" applyBorder="1" applyAlignment="1">
      <alignment horizontal="center"/>
    </xf>
    <xf numFmtId="166" fontId="64" fillId="30" borderId="28" xfId="0" applyNumberFormat="1" applyFont="1" applyFill="1" applyBorder="1" applyAlignment="1">
      <alignment horizontal="center"/>
    </xf>
    <xf numFmtId="166" fontId="64" fillId="30" borderId="31" xfId="0" applyNumberFormat="1" applyFont="1" applyFill="1" applyBorder="1" applyAlignment="1">
      <alignment horizontal="center"/>
    </xf>
    <xf numFmtId="166" fontId="64" fillId="30" borderId="29" xfId="0" applyNumberFormat="1" applyFont="1" applyFill="1" applyBorder="1" applyAlignment="1">
      <alignment horizontal="center"/>
    </xf>
    <xf numFmtId="0" fontId="58" fillId="0" borderId="0" xfId="0" applyFont="1" applyAlignment="1">
      <alignment horizontal="center"/>
    </xf>
    <xf numFmtId="0" fontId="31" fillId="35" borderId="0" xfId="0" applyFont="1" applyFill="1"/>
    <xf numFmtId="0" fontId="0" fillId="35" borderId="0" xfId="0" applyFill="1"/>
    <xf numFmtId="0" fontId="0" fillId="35" borderId="0" xfId="0" applyFill="1" applyAlignment="1">
      <alignment horizontal="center"/>
    </xf>
    <xf numFmtId="0" fontId="36" fillId="35" borderId="0" xfId="0" applyFont="1" applyFill="1" applyAlignment="1">
      <alignment horizontal="right"/>
    </xf>
    <xf numFmtId="0" fontId="24" fillId="35" borderId="0" xfId="0" applyFont="1" applyFill="1" applyAlignment="1">
      <alignment horizontal="right"/>
    </xf>
    <xf numFmtId="0" fontId="37" fillId="35" borderId="0" xfId="0" applyFont="1" applyFill="1" applyAlignment="1">
      <alignment horizontal="right"/>
    </xf>
    <xf numFmtId="0" fontId="38" fillId="35" borderId="0" xfId="0" applyFont="1" applyFill="1"/>
    <xf numFmtId="0" fontId="31" fillId="35" borderId="0" xfId="0" applyFont="1" applyFill="1" applyAlignment="1">
      <alignment horizontal="center"/>
    </xf>
    <xf numFmtId="0" fontId="34" fillId="35" borderId="0" xfId="0" applyFont="1" applyFill="1"/>
    <xf numFmtId="0" fontId="34" fillId="35" borderId="0" xfId="0" applyFont="1" applyFill="1" applyAlignment="1">
      <alignment horizontal="center"/>
    </xf>
    <xf numFmtId="0" fontId="34" fillId="35" borderId="0" xfId="0" applyFont="1" applyFill="1" applyAlignment="1">
      <alignment horizontal="left" vertical="top"/>
    </xf>
    <xf numFmtId="0" fontId="34" fillId="35" borderId="0" xfId="0" applyFont="1" applyFill="1" applyAlignment="1">
      <alignment horizontal="right" vertical="top"/>
    </xf>
    <xf numFmtId="0" fontId="1" fillId="35" borderId="0" xfId="0" applyFont="1" applyFill="1"/>
    <xf numFmtId="0" fontId="1" fillId="35" borderId="0" xfId="0" applyFont="1" applyFill="1" applyAlignment="1">
      <alignment horizontal="right"/>
    </xf>
    <xf numFmtId="0" fontId="31" fillId="35" borderId="0" xfId="0" applyFont="1" applyFill="1" applyAlignment="1">
      <alignment horizontal="right"/>
    </xf>
    <xf numFmtId="0" fontId="34" fillId="35" borderId="0" xfId="0" applyFont="1" applyFill="1" applyAlignment="1">
      <alignment horizontal="right"/>
    </xf>
    <xf numFmtId="0" fontId="27" fillId="35" borderId="35" xfId="0" applyFont="1" applyFill="1" applyBorder="1"/>
    <xf numFmtId="49" fontId="34" fillId="35" borderId="32" xfId="0" applyNumberFormat="1" applyFont="1" applyFill="1" applyBorder="1" applyAlignment="1">
      <alignment textRotation="90" wrapText="1"/>
    </xf>
    <xf numFmtId="49" fontId="34" fillId="35" borderId="33" xfId="0" applyNumberFormat="1" applyFont="1" applyFill="1" applyBorder="1" applyAlignment="1">
      <alignment textRotation="90" wrapText="1"/>
    </xf>
    <xf numFmtId="166" fontId="64" fillId="0" borderId="41" xfId="0" applyNumberFormat="1" applyFont="1" applyBorder="1" applyAlignment="1">
      <alignment horizontal="center"/>
    </xf>
    <xf numFmtId="166" fontId="64" fillId="0" borderId="42" xfId="0" applyNumberFormat="1" applyFont="1" applyBorder="1" applyAlignment="1">
      <alignment horizontal="center"/>
    </xf>
    <xf numFmtId="0" fontId="2" fillId="0" borderId="0" xfId="0" applyFont="1"/>
    <xf numFmtId="166" fontId="64" fillId="0" borderId="43" xfId="0" applyNumberFormat="1" applyFont="1" applyBorder="1" applyAlignment="1">
      <alignment horizontal="center"/>
    </xf>
    <xf numFmtId="2" fontId="64" fillId="33" borderId="41" xfId="0" applyNumberFormat="1" applyFont="1" applyFill="1" applyBorder="1" applyAlignment="1">
      <alignment horizontal="center"/>
    </xf>
    <xf numFmtId="2" fontId="64" fillId="33" borderId="23" xfId="0" applyNumberFormat="1" applyFont="1" applyFill="1" applyBorder="1" applyAlignment="1">
      <alignment horizontal="center"/>
    </xf>
    <xf numFmtId="2" fontId="64" fillId="33" borderId="42" xfId="0" applyNumberFormat="1" applyFont="1" applyFill="1" applyBorder="1" applyAlignment="1">
      <alignment horizontal="center"/>
    </xf>
    <xf numFmtId="2" fontId="64" fillId="0" borderId="43" xfId="0" applyNumberFormat="1" applyFont="1" applyBorder="1" applyAlignment="1">
      <alignment horizontal="center"/>
    </xf>
    <xf numFmtId="0" fontId="31" fillId="35" borderId="0" xfId="0" applyFont="1" applyFill="1" applyAlignment="1">
      <alignment horizontal="left" vertical="top"/>
    </xf>
    <xf numFmtId="0" fontId="61" fillId="35" borderId="0" xfId="0" applyFont="1" applyFill="1"/>
    <xf numFmtId="0" fontId="34" fillId="35" borderId="0" xfId="0" applyFont="1" applyFill="1" applyAlignment="1">
      <alignment vertical="top"/>
    </xf>
    <xf numFmtId="0" fontId="72" fillId="0" borderId="0" xfId="0" applyFont="1"/>
    <xf numFmtId="0" fontId="73" fillId="0" borderId="0" xfId="0" applyFont="1"/>
    <xf numFmtId="0" fontId="74" fillId="0" borderId="0" xfId="0" applyFont="1"/>
    <xf numFmtId="0" fontId="75" fillId="0" borderId="0" xfId="0" applyFont="1" applyAlignment="1">
      <alignment vertical="top"/>
    </xf>
    <xf numFmtId="0" fontId="76" fillId="0" borderId="0" xfId="0" applyFont="1"/>
    <xf numFmtId="0" fontId="77" fillId="0" borderId="0" xfId="0" applyFont="1"/>
    <xf numFmtId="0" fontId="77" fillId="36" borderId="0" xfId="0" applyFont="1" applyFill="1"/>
    <xf numFmtId="0" fontId="62" fillId="36" borderId="0" xfId="0" applyFont="1" applyFill="1"/>
    <xf numFmtId="0" fontId="77" fillId="0" borderId="0" xfId="0" applyFont="1" applyAlignment="1">
      <alignment vertical="top" wrapText="1"/>
    </xf>
    <xf numFmtId="0" fontId="72" fillId="0" borderId="0" xfId="0" applyFont="1" applyAlignment="1">
      <alignment vertical="top" wrapText="1"/>
    </xf>
    <xf numFmtId="0" fontId="28" fillId="0" borderId="0" xfId="0" applyFont="1" applyAlignment="1">
      <alignment vertical="center"/>
    </xf>
    <xf numFmtId="0" fontId="28" fillId="30" borderId="0" xfId="0" applyFont="1" applyFill="1" applyAlignment="1">
      <alignment vertical="center"/>
    </xf>
    <xf numFmtId="0" fontId="64" fillId="30" borderId="0" xfId="0" applyFont="1" applyFill="1" applyAlignment="1">
      <alignment horizontal="center"/>
    </xf>
    <xf numFmtId="0" fontId="64" fillId="33" borderId="0" xfId="0" applyFont="1" applyFill="1" applyAlignment="1">
      <alignment horizontal="center"/>
    </xf>
    <xf numFmtId="4" fontId="64" fillId="30" borderId="0" xfId="0" applyNumberFormat="1" applyFont="1" applyFill="1" applyAlignment="1">
      <alignment horizontal="center"/>
    </xf>
    <xf numFmtId="167" fontId="64" fillId="30" borderId="0" xfId="0" applyNumberFormat="1" applyFont="1" applyFill="1" applyAlignment="1">
      <alignment horizontal="center"/>
    </xf>
    <xf numFmtId="4" fontId="64" fillId="33" borderId="0" xfId="0" applyNumberFormat="1" applyFont="1" applyFill="1" applyAlignment="1">
      <alignment horizontal="center"/>
    </xf>
    <xf numFmtId="167" fontId="64" fillId="33" borderId="0" xfId="0" applyNumberFormat="1" applyFont="1" applyFill="1" applyAlignment="1">
      <alignment horizontal="center"/>
    </xf>
    <xf numFmtId="166" fontId="64" fillId="33" borderId="0" xfId="0" applyNumberFormat="1" applyFont="1" applyFill="1" applyAlignment="1">
      <alignment horizontal="right"/>
    </xf>
    <xf numFmtId="4" fontId="64" fillId="30" borderId="0" xfId="0" applyNumberFormat="1" applyFont="1" applyFill="1" applyAlignment="1">
      <alignment horizontal="right"/>
    </xf>
    <xf numFmtId="167" fontId="0" fillId="30" borderId="0" xfId="0" applyNumberFormat="1" applyFill="1"/>
    <xf numFmtId="4" fontId="64" fillId="33" borderId="0" xfId="0" applyNumberFormat="1" applyFont="1" applyFill="1" applyAlignment="1">
      <alignment horizontal="right"/>
    </xf>
    <xf numFmtId="167" fontId="0" fillId="33" borderId="0" xfId="0" applyNumberFormat="1" applyFill="1"/>
    <xf numFmtId="165" fontId="64" fillId="30" borderId="0" xfId="0" applyNumberFormat="1" applyFont="1" applyFill="1" applyAlignment="1">
      <alignment horizontal="right"/>
    </xf>
    <xf numFmtId="44" fontId="64" fillId="30" borderId="0" xfId="0" applyNumberFormat="1" applyFont="1" applyFill="1" applyAlignment="1">
      <alignment horizontal="right"/>
    </xf>
    <xf numFmtId="0" fontId="0" fillId="30" borderId="0" xfId="0" applyFill="1" applyAlignment="1">
      <alignment vertical="top"/>
    </xf>
    <xf numFmtId="0" fontId="0" fillId="34" borderId="0" xfId="0" applyFill="1" applyAlignment="1">
      <alignment vertical="top"/>
    </xf>
    <xf numFmtId="0" fontId="0" fillId="0" borderId="0" xfId="0" applyAlignment="1">
      <alignment vertical="top"/>
    </xf>
    <xf numFmtId="0" fontId="59" fillId="30" borderId="0" xfId="0" applyFont="1" applyFill="1" applyAlignment="1">
      <alignment vertical="center"/>
    </xf>
    <xf numFmtId="0" fontId="59" fillId="34" borderId="0" xfId="0" applyFont="1" applyFill="1" applyAlignment="1">
      <alignment vertical="center"/>
    </xf>
    <xf numFmtId="0" fontId="59" fillId="0" borderId="0" xfId="0" applyFont="1" applyAlignment="1">
      <alignment vertical="center"/>
    </xf>
    <xf numFmtId="0" fontId="23" fillId="0" borderId="0" xfId="0" applyFont="1" applyAlignment="1">
      <alignment horizontal="right"/>
    </xf>
    <xf numFmtId="0" fontId="21" fillId="0" borderId="56" xfId="0" applyFont="1" applyBorder="1" applyAlignment="1">
      <alignment horizontal="center"/>
    </xf>
    <xf numFmtId="166" fontId="64" fillId="30" borderId="57" xfId="0" applyNumberFormat="1" applyFont="1" applyFill="1" applyBorder="1" applyAlignment="1">
      <alignment horizontal="center"/>
    </xf>
    <xf numFmtId="166" fontId="64" fillId="33" borderId="58" xfId="0" applyNumberFormat="1" applyFont="1" applyFill="1" applyBorder="1" applyAlignment="1">
      <alignment horizontal="center"/>
    </xf>
    <xf numFmtId="166" fontId="64" fillId="30" borderId="58" xfId="0" applyNumberFormat="1" applyFont="1" applyFill="1" applyBorder="1" applyAlignment="1">
      <alignment horizontal="center"/>
    </xf>
    <xf numFmtId="166" fontId="64" fillId="33" borderId="56" xfId="0" applyNumberFormat="1" applyFont="1" applyFill="1" applyBorder="1" applyAlignment="1">
      <alignment horizontal="center"/>
    </xf>
    <xf numFmtId="2" fontId="64" fillId="30" borderId="57" xfId="0" applyNumberFormat="1" applyFont="1" applyFill="1" applyBorder="1" applyAlignment="1">
      <alignment horizontal="center"/>
    </xf>
    <xf numFmtId="2" fontId="64" fillId="33" borderId="58" xfId="0" applyNumberFormat="1" applyFont="1" applyFill="1" applyBorder="1" applyAlignment="1">
      <alignment horizontal="center"/>
    </xf>
    <xf numFmtId="0" fontId="81" fillId="37" borderId="59" xfId="0" applyFont="1" applyFill="1" applyBorder="1"/>
    <xf numFmtId="0" fontId="82" fillId="38" borderId="0" xfId="0" applyFont="1" applyFill="1"/>
    <xf numFmtId="49" fontId="34" fillId="35" borderId="60" xfId="0" applyNumberFormat="1" applyFont="1" applyFill="1" applyBorder="1" applyAlignment="1">
      <alignment textRotation="90" wrapText="1"/>
    </xf>
    <xf numFmtId="0" fontId="83" fillId="37" borderId="53" xfId="0" applyFont="1" applyFill="1" applyBorder="1" applyAlignment="1">
      <alignment horizontal="left" vertical="center"/>
    </xf>
    <xf numFmtId="0" fontId="84" fillId="37" borderId="61" xfId="0" applyFont="1" applyFill="1" applyBorder="1" applyAlignment="1">
      <alignment horizontal="center" vertical="center"/>
    </xf>
    <xf numFmtId="0" fontId="84" fillId="37" borderId="62" xfId="0" applyFont="1" applyFill="1" applyBorder="1" applyAlignment="1">
      <alignment horizontal="center" vertical="center"/>
    </xf>
    <xf numFmtId="0" fontId="84" fillId="37" borderId="63" xfId="0" applyFont="1" applyFill="1" applyBorder="1" applyAlignment="1">
      <alignment horizontal="center" vertical="center"/>
    </xf>
    <xf numFmtId="0" fontId="83" fillId="39" borderId="53" xfId="0" applyFont="1" applyFill="1" applyBorder="1" applyAlignment="1">
      <alignment horizontal="left" vertical="center"/>
    </xf>
    <xf numFmtId="0" fontId="84" fillId="39" borderId="61" xfId="0" applyFont="1" applyFill="1" applyBorder="1" applyAlignment="1">
      <alignment horizontal="center" vertical="center"/>
    </xf>
    <xf numFmtId="0" fontId="84" fillId="39" borderId="62" xfId="0" applyFont="1" applyFill="1" applyBorder="1" applyAlignment="1">
      <alignment horizontal="center" vertical="center"/>
    </xf>
    <xf numFmtId="0" fontId="84" fillId="39" borderId="63" xfId="0" applyFont="1" applyFill="1" applyBorder="1" applyAlignment="1">
      <alignment horizontal="center" vertical="center"/>
    </xf>
    <xf numFmtId="0" fontId="85" fillId="0" borderId="0" xfId="0" applyFont="1" applyAlignment="1">
      <alignment horizontal="left" vertical="center"/>
    </xf>
    <xf numFmtId="0" fontId="28" fillId="0" borderId="0" xfId="0" applyFont="1" applyAlignment="1">
      <alignment horizontal="center"/>
    </xf>
    <xf numFmtId="0" fontId="86" fillId="37" borderId="61" xfId="0" applyFont="1" applyFill="1" applyBorder="1" applyAlignment="1">
      <alignment horizontal="center" vertical="center"/>
    </xf>
    <xf numFmtId="0" fontId="86" fillId="37" borderId="62" xfId="0" applyFont="1" applyFill="1" applyBorder="1" applyAlignment="1">
      <alignment horizontal="center" vertical="center"/>
    </xf>
    <xf numFmtId="0" fontId="86" fillId="37" borderId="63" xfId="0" applyFont="1" applyFill="1" applyBorder="1" applyAlignment="1">
      <alignment horizontal="center" vertical="center"/>
    </xf>
    <xf numFmtId="0" fontId="86" fillId="39" borderId="61" xfId="0" applyFont="1" applyFill="1" applyBorder="1" applyAlignment="1">
      <alignment horizontal="center" vertical="center"/>
    </xf>
    <xf numFmtId="0" fontId="86" fillId="39" borderId="62" xfId="0" applyFont="1" applyFill="1" applyBorder="1" applyAlignment="1">
      <alignment horizontal="center" vertical="center"/>
    </xf>
    <xf numFmtId="0" fontId="86" fillId="39" borderId="63" xfId="0" applyFont="1" applyFill="1" applyBorder="1" applyAlignment="1">
      <alignment horizontal="center" vertical="center"/>
    </xf>
    <xf numFmtId="0" fontId="60" fillId="35" borderId="0" xfId="0" applyFont="1" applyFill="1" applyAlignment="1">
      <alignment horizontal="left" wrapText="1"/>
    </xf>
    <xf numFmtId="0" fontId="31" fillId="35" borderId="0" xfId="0" applyFont="1" applyFill="1" applyAlignment="1">
      <alignment horizontal="left" wrapText="1"/>
    </xf>
    <xf numFmtId="0" fontId="59" fillId="30" borderId="0" xfId="0" applyFont="1" applyFill="1" applyAlignment="1">
      <alignment horizontal="left" wrapText="1"/>
    </xf>
    <xf numFmtId="0" fontId="19" fillId="30" borderId="0" xfId="0" applyFont="1" applyFill="1" applyAlignment="1">
      <alignment horizontal="center"/>
    </xf>
    <xf numFmtId="164" fontId="64" fillId="30" borderId="0" xfId="0" applyNumberFormat="1" applyFont="1" applyFill="1"/>
    <xf numFmtId="0" fontId="64" fillId="30" borderId="0" xfId="0" applyFont="1" applyFill="1"/>
    <xf numFmtId="0" fontId="64" fillId="30" borderId="0" xfId="0" applyFont="1" applyFill="1" applyAlignment="1">
      <alignment horizontal="left"/>
    </xf>
    <xf numFmtId="49" fontId="40" fillId="35" borderId="32" xfId="0" applyNumberFormat="1" applyFont="1" applyFill="1" applyBorder="1" applyAlignment="1">
      <alignment horizontal="center"/>
    </xf>
    <xf numFmtId="49" fontId="31" fillId="35" borderId="32" xfId="0" applyNumberFormat="1" applyFont="1" applyFill="1" applyBorder="1" applyAlignment="1">
      <alignment horizontal="center"/>
    </xf>
    <xf numFmtId="49" fontId="31" fillId="35" borderId="7" xfId="0" applyNumberFormat="1" applyFont="1" applyFill="1" applyBorder="1" applyAlignment="1">
      <alignment horizontal="center"/>
    </xf>
    <xf numFmtId="0" fontId="0" fillId="33" borderId="0" xfId="0" applyFill="1" applyAlignment="1">
      <alignment horizontal="right" indent="2"/>
    </xf>
    <xf numFmtId="0" fontId="0" fillId="0" borderId="0" xfId="0" applyAlignment="1">
      <alignment horizontal="right" indent="2"/>
    </xf>
    <xf numFmtId="166" fontId="0" fillId="33" borderId="31" xfId="0" applyNumberFormat="1" applyFill="1" applyBorder="1" applyAlignment="1">
      <alignment horizontal="right" indent="2"/>
    </xf>
    <xf numFmtId="166" fontId="0" fillId="33" borderId="29" xfId="0" applyNumberFormat="1" applyFill="1" applyBorder="1" applyAlignment="1">
      <alignment horizontal="right" indent="2"/>
    </xf>
    <xf numFmtId="166" fontId="0" fillId="0" borderId="0" xfId="0" applyNumberFormat="1" applyAlignment="1">
      <alignment horizontal="right" indent="2"/>
    </xf>
    <xf numFmtId="166" fontId="0" fillId="0" borderId="27" xfId="0" applyNumberFormat="1" applyBorder="1" applyAlignment="1">
      <alignment horizontal="right" indent="2"/>
    </xf>
    <xf numFmtId="0" fontId="23" fillId="0" borderId="25"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0" xfId="0" applyFont="1" applyAlignment="1">
      <alignment horizontal="center"/>
    </xf>
    <xf numFmtId="0" fontId="23" fillId="0" borderId="45" xfId="0" applyFont="1" applyBorder="1" applyAlignment="1">
      <alignment horizontal="center" wrapText="1"/>
    </xf>
    <xf numFmtId="0" fontId="23" fillId="0" borderId="47" xfId="0" applyFont="1" applyBorder="1" applyAlignment="1">
      <alignment horizontal="center" wrapText="1"/>
    </xf>
    <xf numFmtId="0" fontId="0" fillId="33" borderId="26" xfId="0" applyFill="1" applyBorder="1"/>
    <xf numFmtId="0" fontId="0" fillId="33" borderId="36" xfId="0" applyFill="1" applyBorder="1"/>
    <xf numFmtId="0" fontId="23" fillId="0" borderId="46" xfId="0" applyFont="1" applyBorder="1" applyAlignment="1">
      <alignment horizontal="center" wrapText="1"/>
    </xf>
    <xf numFmtId="0" fontId="0" fillId="0" borderId="26" xfId="0" applyBorder="1" applyAlignment="1">
      <alignment horizontal="right" indent="2"/>
    </xf>
    <xf numFmtId="0" fontId="27" fillId="35" borderId="24" xfId="0" applyFont="1" applyFill="1" applyBorder="1" applyAlignment="1">
      <alignment horizontal="center" vertical="center"/>
    </xf>
    <xf numFmtId="0" fontId="27" fillId="35" borderId="35" xfId="0" applyFont="1" applyFill="1" applyBorder="1" applyAlignment="1">
      <alignment horizontal="center" vertical="center"/>
    </xf>
    <xf numFmtId="0" fontId="23" fillId="30" borderId="44" xfId="0" applyFont="1" applyFill="1" applyBorder="1" applyAlignment="1">
      <alignment horizontal="center" vertical="center" wrapText="1"/>
    </xf>
    <xf numFmtId="0" fontId="23" fillId="30" borderId="49" xfId="0" applyFont="1" applyFill="1" applyBorder="1" applyAlignment="1">
      <alignment horizontal="center" vertical="center" wrapText="1"/>
    </xf>
    <xf numFmtId="0" fontId="0" fillId="33" borderId="30" xfId="0" applyFill="1" applyBorder="1" applyAlignment="1">
      <alignment horizontal="right" indent="2"/>
    </xf>
    <xf numFmtId="166" fontId="0" fillId="33" borderId="0" xfId="0" applyNumberFormat="1" applyFill="1" applyAlignment="1">
      <alignment horizontal="right" indent="2"/>
    </xf>
    <xf numFmtId="166" fontId="0" fillId="33" borderId="27" xfId="0" applyNumberFormat="1" applyFill="1" applyBorder="1" applyAlignment="1">
      <alignment horizontal="right" indent="2"/>
    </xf>
    <xf numFmtId="166" fontId="0" fillId="33" borderId="30" xfId="0" applyNumberFormat="1" applyFill="1" applyBorder="1" applyAlignment="1">
      <alignment horizontal="right" indent="2"/>
    </xf>
    <xf numFmtId="166" fontId="0" fillId="33" borderId="25" xfId="0" applyNumberFormat="1" applyFill="1" applyBorder="1" applyAlignment="1">
      <alignment horizontal="right" indent="2"/>
    </xf>
    <xf numFmtId="0" fontId="0" fillId="0" borderId="24" xfId="0"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0" fillId="0" borderId="7" xfId="0" applyBorder="1" applyAlignment="1">
      <alignment horizontal="center" vertical="center" wrapText="1"/>
    </xf>
    <xf numFmtId="166" fontId="23" fillId="30" borderId="32" xfId="0" applyNumberFormat="1" applyFont="1" applyFill="1" applyBorder="1" applyAlignment="1">
      <alignment horizontal="center"/>
    </xf>
    <xf numFmtId="166" fontId="23" fillId="30" borderId="7" xfId="0" applyNumberFormat="1" applyFont="1" applyFill="1" applyBorder="1" applyAlignment="1">
      <alignment horizontal="center"/>
    </xf>
    <xf numFmtId="0" fontId="0" fillId="33" borderId="31" xfId="0" applyFill="1" applyBorder="1" applyAlignment="1">
      <alignment horizontal="right" indent="2"/>
    </xf>
    <xf numFmtId="0" fontId="0" fillId="33" borderId="28" xfId="0" applyFill="1" applyBorder="1" applyAlignment="1">
      <alignment horizontal="right" indent="2"/>
    </xf>
    <xf numFmtId="0" fontId="0" fillId="33" borderId="24" xfId="0" applyFill="1" applyBorder="1" applyAlignment="1">
      <alignment horizontal="right" indent="2"/>
    </xf>
    <xf numFmtId="0" fontId="0" fillId="33" borderId="26" xfId="0" applyFill="1" applyBorder="1" applyAlignment="1">
      <alignment horizontal="right" indent="2"/>
    </xf>
    <xf numFmtId="0" fontId="23" fillId="0" borderId="3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2" xfId="0" applyFont="1" applyBorder="1" applyAlignment="1">
      <alignment horizontal="center" vertical="center" wrapText="1"/>
    </xf>
    <xf numFmtId="1" fontId="64" fillId="33" borderId="32" xfId="0" applyNumberFormat="1" applyFont="1" applyFill="1" applyBorder="1"/>
    <xf numFmtId="1" fontId="64" fillId="33" borderId="7" xfId="0" applyNumberFormat="1" applyFont="1" applyFill="1" applyBorder="1"/>
    <xf numFmtId="0" fontId="23" fillId="0" borderId="32" xfId="0" applyFont="1" applyBorder="1" applyAlignment="1">
      <alignment horizontal="center"/>
    </xf>
    <xf numFmtId="0" fontId="23" fillId="0" borderId="7" xfId="0" applyFont="1" applyBorder="1" applyAlignment="1">
      <alignment horizontal="center"/>
    </xf>
    <xf numFmtId="0" fontId="0" fillId="33" borderId="24" xfId="0" applyFill="1" applyBorder="1"/>
    <xf numFmtId="0" fontId="0" fillId="33" borderId="35" xfId="0" applyFill="1" applyBorder="1"/>
    <xf numFmtId="0" fontId="0" fillId="33" borderId="28" xfId="0" applyFill="1" applyBorder="1"/>
    <xf numFmtId="0" fontId="0" fillId="33" borderId="37" xfId="0" applyFill="1" applyBorder="1"/>
    <xf numFmtId="0" fontId="0" fillId="0" borderId="26" xfId="0" applyBorder="1"/>
    <xf numFmtId="0" fontId="0" fillId="0" borderId="36" xfId="0" applyBorder="1"/>
    <xf numFmtId="0" fontId="64" fillId="33" borderId="28" xfId="0" applyFont="1" applyFill="1" applyBorder="1"/>
    <xf numFmtId="0" fontId="64" fillId="33" borderId="37" xfId="0" applyFont="1" applyFill="1" applyBorder="1"/>
    <xf numFmtId="0" fontId="25" fillId="0" borderId="0" xfId="0" applyFont="1" applyAlignment="1">
      <alignment vertical="center"/>
    </xf>
    <xf numFmtId="0" fontId="0" fillId="0" borderId="24" xfId="0" applyBorder="1"/>
    <xf numFmtId="0" fontId="0" fillId="0" borderId="35" xfId="0" applyBorder="1"/>
    <xf numFmtId="0" fontId="64" fillId="30" borderId="0" xfId="0" applyFont="1" applyFill="1" applyAlignment="1">
      <alignment vertical="center"/>
    </xf>
    <xf numFmtId="164" fontId="64" fillId="30" borderId="0" xfId="0" applyNumberFormat="1" applyFont="1" applyFill="1" applyAlignment="1">
      <alignment vertical="center"/>
    </xf>
    <xf numFmtId="0" fontId="64" fillId="0" borderId="26" xfId="0" applyFont="1" applyBorder="1"/>
    <xf numFmtId="0" fontId="64" fillId="0" borderId="36" xfId="0" applyFont="1" applyBorder="1"/>
    <xf numFmtId="0" fontId="64" fillId="33" borderId="26" xfId="0" applyFont="1" applyFill="1" applyBorder="1"/>
    <xf numFmtId="0" fontId="64" fillId="33" borderId="36" xfId="0" applyFont="1" applyFill="1" applyBorder="1"/>
    <xf numFmtId="0" fontId="27" fillId="35" borderId="0" xfId="0" applyFont="1" applyFill="1" applyAlignment="1">
      <alignment horizontal="center" vertical="center"/>
    </xf>
    <xf numFmtId="0" fontId="27" fillId="35" borderId="48" xfId="0" applyFont="1" applyFill="1" applyBorder="1" applyAlignment="1">
      <alignment horizontal="center" vertical="center"/>
    </xf>
    <xf numFmtId="0" fontId="64" fillId="0" borderId="24" xfId="0" applyFont="1" applyBorder="1"/>
    <xf numFmtId="0" fontId="64" fillId="0" borderId="35" xfId="0" applyFont="1" applyBorder="1"/>
    <xf numFmtId="0" fontId="27" fillId="35" borderId="7" xfId="0" applyFont="1" applyFill="1" applyBorder="1" applyAlignment="1">
      <alignment horizontal="center" vertical="center"/>
    </xf>
    <xf numFmtId="0" fontId="29" fillId="0" borderId="0" xfId="0" applyFont="1" applyAlignment="1">
      <alignment horizontal="center"/>
    </xf>
    <xf numFmtId="0" fontId="23" fillId="30" borderId="25" xfId="0" applyFont="1" applyFill="1" applyBorder="1" applyAlignment="1">
      <alignment horizontal="center" vertical="center" wrapText="1"/>
    </xf>
    <xf numFmtId="0" fontId="23" fillId="30" borderId="34" xfId="0" applyFont="1" applyFill="1" applyBorder="1" applyAlignment="1">
      <alignment horizontal="center" vertical="center" wrapText="1"/>
    </xf>
    <xf numFmtId="0" fontId="23" fillId="0" borderId="52" xfId="0" applyFont="1" applyBorder="1" applyAlignment="1">
      <alignment horizontal="right"/>
    </xf>
    <xf numFmtId="0" fontId="21" fillId="0" borderId="55" xfId="0" applyFont="1" applyBorder="1" applyAlignment="1">
      <alignment horizontal="center" vertical="center" wrapText="1"/>
    </xf>
    <xf numFmtId="0" fontId="10" fillId="35" borderId="7" xfId="0" applyFont="1" applyFill="1" applyBorder="1" applyAlignment="1">
      <alignment horizontal="center" vertical="center"/>
    </xf>
    <xf numFmtId="0" fontId="21" fillId="0" borderId="55" xfId="0" applyFont="1" applyBorder="1" applyAlignment="1">
      <alignment horizontal="center" vertical="center"/>
    </xf>
    <xf numFmtId="164" fontId="64" fillId="30" borderId="52" xfId="0" applyNumberFormat="1" applyFont="1" applyFill="1" applyBorder="1"/>
    <xf numFmtId="164" fontId="29" fillId="30" borderId="52" xfId="0" applyNumberFormat="1" applyFont="1" applyFill="1" applyBorder="1" applyAlignment="1">
      <alignment horizontal="right"/>
    </xf>
    <xf numFmtId="0" fontId="80" fillId="0" borderId="54" xfId="0" applyFont="1" applyBorder="1" applyAlignment="1">
      <alignment horizontal="center" vertical="center"/>
    </xf>
    <xf numFmtId="0" fontId="24" fillId="0" borderId="52" xfId="0" applyFont="1" applyBorder="1" applyAlignment="1">
      <alignment horizontal="center"/>
    </xf>
    <xf numFmtId="0" fontId="63" fillId="0" borderId="52" xfId="0" applyFont="1" applyBorder="1" applyAlignment="1">
      <alignment horizontal="left" wrapText="1"/>
    </xf>
    <xf numFmtId="0" fontId="0" fillId="0" borderId="0" xfId="0"/>
    <xf numFmtId="0" fontId="0" fillId="0" borderId="0" xfId="0" applyAlignment="1">
      <alignment horizontal="left" vertical="center"/>
    </xf>
    <xf numFmtId="170" fontId="0" fillId="0" borderId="0" xfId="0" applyNumberFormat="1" applyAlignment="1">
      <alignment horizontal="left" vertical="center"/>
    </xf>
    <xf numFmtId="0" fontId="83" fillId="37" borderId="53" xfId="0" applyFont="1" applyFill="1" applyBorder="1" applyAlignment="1">
      <alignment horizontal="right" vertical="center"/>
    </xf>
    <xf numFmtId="0" fontId="83" fillId="39" borderId="53" xfId="0" applyFont="1" applyFill="1" applyBorder="1" applyAlignment="1">
      <alignment horizontal="right" vertical="center"/>
    </xf>
    <xf numFmtId="0" fontId="0" fillId="0" borderId="0" xfId="0" applyAlignment="1">
      <alignment horizontal="center"/>
    </xf>
    <xf numFmtId="0" fontId="23" fillId="0" borderId="0" xfId="0" applyFont="1"/>
    <xf numFmtId="0" fontId="58" fillId="0" borderId="0" xfId="0" applyFont="1" applyAlignment="1">
      <alignment horizontal="center"/>
    </xf>
    <xf numFmtId="0" fontId="58" fillId="33" borderId="31" xfId="0" applyFont="1" applyFill="1" applyBorder="1" applyAlignment="1">
      <alignment horizontal="center"/>
    </xf>
    <xf numFmtId="0" fontId="58" fillId="33" borderId="29" xfId="0" applyFont="1" applyFill="1" applyBorder="1" applyAlignment="1">
      <alignment horizontal="center"/>
    </xf>
    <xf numFmtId="0" fontId="58" fillId="33" borderId="28" xfId="0" applyFont="1" applyFill="1" applyBorder="1" applyAlignment="1">
      <alignment horizontal="center"/>
    </xf>
    <xf numFmtId="0" fontId="58" fillId="33" borderId="0" xfId="0" applyFont="1" applyFill="1" applyAlignment="1">
      <alignment horizontal="center"/>
    </xf>
    <xf numFmtId="0" fontId="58" fillId="33" borderId="26" xfId="0" applyFont="1" applyFill="1" applyBorder="1" applyAlignment="1">
      <alignment horizontal="center"/>
    </xf>
    <xf numFmtId="0" fontId="58" fillId="0" borderId="27" xfId="0" applyFont="1" applyBorder="1" applyAlignment="1">
      <alignment horizontal="center"/>
    </xf>
    <xf numFmtId="0" fontId="12" fillId="0" borderId="0" xfId="0" applyFont="1" applyAlignment="1">
      <alignment horizontal="center"/>
    </xf>
    <xf numFmtId="0" fontId="58" fillId="33" borderId="27" xfId="0" applyFont="1" applyFill="1" applyBorder="1" applyAlignment="1">
      <alignment horizontal="center"/>
    </xf>
    <xf numFmtId="0" fontId="58" fillId="0" borderId="30" xfId="0" applyFont="1" applyBorder="1" applyAlignment="1">
      <alignment horizontal="center"/>
    </xf>
    <xf numFmtId="0" fontId="58" fillId="0" borderId="24" xfId="0" applyFont="1" applyBorder="1" applyAlignment="1">
      <alignment horizontal="center"/>
    </xf>
    <xf numFmtId="0" fontId="19" fillId="0" borderId="0" xfId="0" applyFont="1" applyAlignment="1">
      <alignment horizontal="center"/>
    </xf>
    <xf numFmtId="0" fontId="58" fillId="0" borderId="25" xfId="0" applyFont="1" applyBorder="1" applyAlignment="1">
      <alignment horizontal="center"/>
    </xf>
    <xf numFmtId="0" fontId="58" fillId="0" borderId="26" xfId="0" applyFont="1" applyBorder="1" applyAlignment="1">
      <alignment horizontal="center"/>
    </xf>
    <xf numFmtId="0" fontId="78" fillId="35" borderId="50" xfId="0" applyFont="1" applyFill="1" applyBorder="1" applyAlignment="1">
      <alignment horizontal="center"/>
    </xf>
    <xf numFmtId="0" fontId="78" fillId="35" borderId="51" xfId="0" applyFont="1" applyFill="1" applyBorder="1" applyAlignment="1">
      <alignment horizontal="center"/>
    </xf>
    <xf numFmtId="0" fontId="58" fillId="0" borderId="0" xfId="0" applyFont="1" applyAlignment="1">
      <alignment horizontal="left" wrapText="1"/>
    </xf>
    <xf numFmtId="0" fontId="59" fillId="0" borderId="0" xfId="0" applyFont="1" applyAlignment="1">
      <alignment horizontal="left" wrapText="1"/>
    </xf>
    <xf numFmtId="0" fontId="23" fillId="30" borderId="45" xfId="0" applyFont="1" applyFill="1" applyBorder="1" applyAlignment="1">
      <alignment horizontal="center"/>
    </xf>
    <xf numFmtId="0" fontId="23" fillId="30" borderId="47" xfId="0" applyFont="1" applyFill="1" applyBorder="1" applyAlignment="1">
      <alignment horizontal="center"/>
    </xf>
    <xf numFmtId="0" fontId="23" fillId="30" borderId="0" xfId="0" applyFont="1" applyFill="1" applyAlignment="1">
      <alignment horizontal="right"/>
    </xf>
    <xf numFmtId="0" fontId="27" fillId="35" borderId="24" xfId="0" applyFont="1" applyFill="1" applyBorder="1"/>
    <xf numFmtId="0" fontId="27" fillId="35" borderId="35" xfId="0" applyFont="1" applyFill="1" applyBorder="1"/>
    <xf numFmtId="0" fontId="27" fillId="35" borderId="32" xfId="0" applyFont="1" applyFill="1" applyBorder="1" applyAlignment="1">
      <alignment horizontal="center"/>
    </xf>
    <xf numFmtId="0" fontId="27" fillId="35" borderId="7" xfId="0" applyFont="1" applyFill="1" applyBorder="1" applyAlignment="1">
      <alignment horizontal="center"/>
    </xf>
    <xf numFmtId="0" fontId="10" fillId="35" borderId="35" xfId="0" applyFont="1" applyFill="1" applyBorder="1" applyAlignment="1">
      <alignment horizontal="center" vertical="center"/>
    </xf>
    <xf numFmtId="0" fontId="23" fillId="0" borderId="0" xfId="0" applyFont="1" applyAlignment="1">
      <alignment horizontal="right"/>
    </xf>
    <xf numFmtId="164" fontId="29" fillId="30" borderId="0" xfId="0" applyNumberFormat="1" applyFont="1" applyFill="1" applyAlignment="1">
      <alignment horizontal="right"/>
    </xf>
    <xf numFmtId="0" fontId="24" fillId="0" borderId="0" xfId="0" applyFont="1" applyAlignment="1">
      <alignment horizontal="center"/>
    </xf>
    <xf numFmtId="0" fontId="59" fillId="30" borderId="52" xfId="0" applyFont="1" applyFill="1" applyBorder="1" applyAlignment="1">
      <alignment horizontal="left" wrapText="1"/>
    </xf>
    <xf numFmtId="0" fontId="19" fillId="30" borderId="52" xfId="0" applyFont="1" applyFill="1" applyBorder="1" applyAlignment="1">
      <alignment horizontal="center"/>
    </xf>
    <xf numFmtId="49" fontId="30" fillId="35" borderId="7" xfId="0" applyNumberFormat="1" applyFont="1" applyFill="1" applyBorder="1" applyAlignment="1">
      <alignment horizontal="center" vertical="center"/>
    </xf>
    <xf numFmtId="0" fontId="30" fillId="35" borderId="7" xfId="0" applyFont="1" applyFill="1" applyBorder="1" applyAlignment="1">
      <alignment horizontal="center" vertical="center"/>
    </xf>
    <xf numFmtId="0" fontId="64" fillId="30" borderId="52" xfId="0" applyFont="1" applyFill="1" applyBorder="1"/>
    <xf numFmtId="1" fontId="59" fillId="0" borderId="52" xfId="0" applyNumberFormat="1" applyFont="1" applyBorder="1" applyAlignment="1">
      <alignment horizontal="left" wrapText="1"/>
    </xf>
    <xf numFmtId="166" fontId="31" fillId="35" borderId="7" xfId="0" applyNumberFormat="1" applyFont="1" applyFill="1" applyBorder="1" applyAlignment="1">
      <alignment horizontal="center"/>
    </xf>
    <xf numFmtId="0" fontId="5" fillId="0" borderId="7" xfId="0" applyFont="1" applyBorder="1" applyAlignment="1">
      <alignment horizontal="center"/>
    </xf>
    <xf numFmtId="0" fontId="30" fillId="35" borderId="7" xfId="0" applyFont="1" applyFill="1" applyBorder="1"/>
    <xf numFmtId="0" fontId="30" fillId="35" borderId="7" xfId="0" applyFont="1" applyFill="1" applyBorder="1" applyAlignment="1">
      <alignment horizontal="left"/>
    </xf>
    <xf numFmtId="0" fontId="22" fillId="35" borderId="7" xfId="0" applyFont="1" applyFill="1" applyBorder="1" applyAlignment="1">
      <alignment horizontal="center"/>
    </xf>
    <xf numFmtId="164" fontId="64" fillId="30" borderId="52" xfId="0" applyNumberFormat="1" applyFont="1" applyFill="1" applyBorder="1" applyAlignment="1">
      <alignment horizontal="right"/>
    </xf>
    <xf numFmtId="166" fontId="31" fillId="35" borderId="55" xfId="0" applyNumberFormat="1" applyFont="1" applyFill="1" applyBorder="1" applyAlignment="1">
      <alignment horizontal="center"/>
    </xf>
    <xf numFmtId="0" fontId="30" fillId="35" borderId="55" xfId="0" applyFont="1" applyFill="1" applyBorder="1" applyAlignment="1">
      <alignment horizontal="left"/>
    </xf>
    <xf numFmtId="0" fontId="30" fillId="35" borderId="55" xfId="0" applyFont="1" applyFill="1" applyBorder="1"/>
    <xf numFmtId="0" fontId="59" fillId="0" borderId="52" xfId="0" applyFont="1" applyBorder="1" applyAlignment="1">
      <alignment horizontal="left" wrapText="1"/>
    </xf>
    <xf numFmtId="0" fontId="64" fillId="0" borderId="52" xfId="0" applyFont="1" applyBorder="1" applyAlignment="1">
      <alignment horizontal="right"/>
    </xf>
    <xf numFmtId="49" fontId="22" fillId="35" borderId="7" xfId="0" applyNumberFormat="1" applyFont="1" applyFill="1" applyBorder="1" applyAlignment="1">
      <alignment horizontal="center"/>
    </xf>
    <xf numFmtId="0" fontId="23" fillId="0" borderId="64" xfId="0" applyFont="1" applyBorder="1" applyAlignment="1">
      <alignment horizontal="center" vertical="center" wrapText="1"/>
    </xf>
    <xf numFmtId="0" fontId="2" fillId="33" borderId="55" xfId="0" applyFont="1" applyFill="1" applyBorder="1"/>
    <xf numFmtId="0" fontId="2" fillId="0" borderId="65" xfId="0" applyFont="1" applyBorder="1"/>
    <xf numFmtId="0" fontId="2" fillId="0" borderId="7" xfId="0" applyFont="1" applyBorder="1"/>
    <xf numFmtId="0" fontId="2" fillId="33" borderId="65" xfId="0" applyFont="1" applyFill="1" applyBorder="1"/>
    <xf numFmtId="0" fontId="2" fillId="33" borderId="66" xfId="0" applyFont="1" applyFill="1" applyBorder="1"/>
    <xf numFmtId="0" fontId="2" fillId="0" borderId="55" xfId="0" applyFont="1" applyBorder="1"/>
    <xf numFmtId="0" fontId="2" fillId="0" borderId="66" xfId="0" applyFont="1" applyBorder="1"/>
    <xf numFmtId="0" fontId="64" fillId="0" borderId="0" xfId="0" applyFont="1" applyAlignment="1">
      <alignment horizontal="right"/>
    </xf>
    <xf numFmtId="0" fontId="22" fillId="35" borderId="32" xfId="0" applyFont="1" applyFill="1" applyBorder="1" applyAlignment="1">
      <alignment horizontal="center"/>
    </xf>
    <xf numFmtId="0" fontId="5" fillId="0" borderId="32" xfId="0" applyFont="1" applyBorder="1" applyAlignment="1">
      <alignment horizontal="center"/>
    </xf>
    <xf numFmtId="0" fontId="30" fillId="35" borderId="32" xfId="0" applyFont="1" applyFill="1" applyBorder="1"/>
    <xf numFmtId="166" fontId="31" fillId="35" borderId="32" xfId="0" applyNumberFormat="1" applyFont="1" applyFill="1" applyBorder="1" applyAlignment="1">
      <alignment horizontal="center"/>
    </xf>
    <xf numFmtId="0" fontId="30" fillId="35" borderId="32" xfId="0" applyFont="1" applyFill="1" applyBorder="1" applyAlignment="1">
      <alignment horizontal="left"/>
    </xf>
    <xf numFmtId="0" fontId="79" fillId="37" borderId="53" xfId="0" applyFont="1" applyFill="1" applyBorder="1" applyAlignment="1">
      <alignment horizontal="right" vertical="center"/>
    </xf>
    <xf numFmtId="0" fontId="58" fillId="0" borderId="52" xfId="0" applyFont="1" applyBorder="1" applyAlignment="1">
      <alignment horizontal="left" wrapText="1"/>
    </xf>
    <xf numFmtId="0" fontId="58" fillId="33" borderId="71" xfId="0" applyFont="1" applyFill="1" applyBorder="1" applyAlignment="1">
      <alignment horizontal="center"/>
    </xf>
    <xf numFmtId="0" fontId="0" fillId="0" borderId="52" xfId="0" applyBorder="1" applyAlignment="1">
      <alignment horizontal="left" vertical="center"/>
    </xf>
    <xf numFmtId="170" fontId="0" fillId="0" borderId="52" xfId="0" applyNumberFormat="1" applyBorder="1" applyAlignment="1">
      <alignment horizontal="left" vertical="center"/>
    </xf>
    <xf numFmtId="0" fontId="58" fillId="0" borderId="71" xfId="0" applyFont="1" applyBorder="1" applyAlignment="1">
      <alignment horizontal="center"/>
    </xf>
    <xf numFmtId="0" fontId="58" fillId="33" borderId="52" xfId="0" applyFont="1" applyFill="1" applyBorder="1" applyAlignment="1">
      <alignment horizontal="center"/>
    </xf>
    <xf numFmtId="0" fontId="58" fillId="0" borderId="52" xfId="0" applyFont="1" applyBorder="1" applyAlignment="1">
      <alignment horizontal="center"/>
    </xf>
    <xf numFmtId="0" fontId="58" fillId="0" borderId="70" xfId="0" applyFont="1" applyBorder="1" applyAlignment="1">
      <alignment horizontal="center"/>
    </xf>
    <xf numFmtId="0" fontId="58" fillId="0" borderId="69" xfId="0" applyFont="1" applyBorder="1" applyAlignment="1">
      <alignment horizontal="center"/>
    </xf>
    <xf numFmtId="0" fontId="19" fillId="0" borderId="52" xfId="0" applyFont="1" applyBorder="1" applyAlignment="1">
      <alignment horizontal="center"/>
    </xf>
    <xf numFmtId="0" fontId="12" fillId="0" borderId="52" xfId="0" applyFont="1" applyBorder="1" applyAlignment="1">
      <alignment horizontal="center"/>
    </xf>
    <xf numFmtId="0" fontId="58" fillId="33" borderId="70" xfId="0" applyFont="1" applyFill="1" applyBorder="1" applyAlignment="1">
      <alignment horizontal="center"/>
    </xf>
    <xf numFmtId="0" fontId="58" fillId="0" borderId="67" xfId="0" applyFont="1" applyBorder="1" applyAlignment="1">
      <alignment horizontal="center"/>
    </xf>
    <xf numFmtId="0" fontId="58" fillId="0" borderId="68" xfId="0" applyFont="1" applyBorder="1" applyAlignment="1">
      <alignment horizontal="center"/>
    </xf>
    <xf numFmtId="0" fontId="58" fillId="33" borderId="72" xfId="0" applyFont="1" applyFill="1" applyBorder="1" applyAlignment="1">
      <alignment horizontal="center"/>
    </xf>
    <xf numFmtId="0" fontId="58" fillId="33" borderId="73" xfId="0" applyFont="1" applyFill="1" applyBorder="1" applyAlignment="1">
      <alignment horizontal="center"/>
    </xf>
    <xf numFmtId="0" fontId="23" fillId="0" borderId="52" xfId="0" applyFont="1" applyBorder="1"/>
    <xf numFmtId="0" fontId="0" fillId="0" borderId="52" xfId="0" applyBorder="1" applyAlignment="1">
      <alignment horizontal="center"/>
    </xf>
    <xf numFmtId="0" fontId="58" fillId="33" borderId="74" xfId="0" applyFont="1" applyFill="1" applyBorder="1" applyAlignment="1">
      <alignment horizontal="center"/>
    </xf>
    <xf numFmtId="0" fontId="0" fillId="0" borderId="52" xfId="0" applyBorder="1"/>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62" fillId="36" borderId="0" xfId="0" applyFont="1" applyFill="1" applyAlignment="1">
      <alignment horizontal="left"/>
    </xf>
  </cellXfs>
  <cellStyles count="78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2" xfId="55" xr:uid="{00000000-0005-0000-0000-000037000000}"/>
    <cellStyle name="Currency 2" xfId="56" xr:uid="{00000000-0005-0000-0000-00003A000000}"/>
    <cellStyle name="Explanatory Text" xfId="57" builtinId="53" customBuiltin="1"/>
    <cellStyle name="Explanatory Text 2" xfId="58" xr:uid="{00000000-0005-0000-0000-00003C000000}"/>
    <cellStyle name="ExtStyle 0" xfId="59" xr:uid="{00000000-0005-0000-0000-00003D000000}"/>
    <cellStyle name="ExtStyle 0 2" xfId="60" xr:uid="{00000000-0005-0000-0000-00003E000000}"/>
    <cellStyle name="ExtStyle 0 3" xfId="61" xr:uid="{00000000-0005-0000-0000-00003F000000}"/>
    <cellStyle name="ExtStyle 0 4" xfId="62" xr:uid="{00000000-0005-0000-0000-000040000000}"/>
    <cellStyle name="ExtStyle 16" xfId="63" xr:uid="{00000000-0005-0000-0000-000041000000}"/>
    <cellStyle name="ExtStyle 16 2" xfId="64" xr:uid="{00000000-0005-0000-0000-000042000000}"/>
    <cellStyle name="ExtStyle 16 3" xfId="65" xr:uid="{00000000-0005-0000-0000-000043000000}"/>
    <cellStyle name="ExtStyle 16 4" xfId="66" xr:uid="{00000000-0005-0000-0000-000044000000}"/>
    <cellStyle name="ExtStyle 17" xfId="67" xr:uid="{00000000-0005-0000-0000-000045000000}"/>
    <cellStyle name="ExtStyle 17 2" xfId="68" xr:uid="{00000000-0005-0000-0000-000046000000}"/>
    <cellStyle name="ExtStyle 17 3" xfId="69" xr:uid="{00000000-0005-0000-0000-000047000000}"/>
    <cellStyle name="ExtStyle 17 4" xfId="70" xr:uid="{00000000-0005-0000-0000-000048000000}"/>
    <cellStyle name="ExtStyle 18" xfId="71" xr:uid="{00000000-0005-0000-0000-000049000000}"/>
    <cellStyle name="ExtStyle 18 2" xfId="72" xr:uid="{00000000-0005-0000-0000-00004A000000}"/>
    <cellStyle name="ExtStyle 18 3" xfId="73" xr:uid="{00000000-0005-0000-0000-00004B000000}"/>
    <cellStyle name="ExtStyle 18 4" xfId="74" xr:uid="{00000000-0005-0000-0000-00004C000000}"/>
    <cellStyle name="ExtStyle 19" xfId="75" xr:uid="{00000000-0005-0000-0000-00004D000000}"/>
    <cellStyle name="ExtStyle 19 2" xfId="76" xr:uid="{00000000-0005-0000-0000-00004E000000}"/>
    <cellStyle name="ExtStyle 19 3" xfId="77" xr:uid="{00000000-0005-0000-0000-00004F000000}"/>
    <cellStyle name="ExtStyle 19 4" xfId="78" xr:uid="{00000000-0005-0000-0000-000050000000}"/>
    <cellStyle name="ExtStyle 20" xfId="79" xr:uid="{00000000-0005-0000-0000-000051000000}"/>
    <cellStyle name="ExtStyle 20 2" xfId="80" xr:uid="{00000000-0005-0000-0000-000052000000}"/>
    <cellStyle name="ExtStyle 21" xfId="81" xr:uid="{00000000-0005-0000-0000-000053000000}"/>
    <cellStyle name="ExtStyle 21 2" xfId="82" xr:uid="{00000000-0005-0000-0000-000054000000}"/>
    <cellStyle name="ExtStyle 22" xfId="83" xr:uid="{00000000-0005-0000-0000-000055000000}"/>
    <cellStyle name="ExtStyle 22 2" xfId="84" xr:uid="{00000000-0005-0000-0000-000056000000}"/>
    <cellStyle name="ExtStyle 22 3" xfId="85" xr:uid="{00000000-0005-0000-0000-000057000000}"/>
    <cellStyle name="ExtStyle 22 4" xfId="86" xr:uid="{00000000-0005-0000-0000-000058000000}"/>
    <cellStyle name="ExtStyle 28" xfId="87" xr:uid="{00000000-0005-0000-0000-000059000000}"/>
    <cellStyle name="ExtStyle 28 2" xfId="88" xr:uid="{00000000-0005-0000-0000-00005A000000}"/>
    <cellStyle name="ExtStyle 29" xfId="89" xr:uid="{00000000-0005-0000-0000-00005B000000}"/>
    <cellStyle name="ExtStyle 29 2" xfId="90" xr:uid="{00000000-0005-0000-0000-00005C000000}"/>
    <cellStyle name="ExtStyle 30" xfId="91" xr:uid="{00000000-0005-0000-0000-00005D000000}"/>
    <cellStyle name="ExtStyle 30 2" xfId="92" xr:uid="{00000000-0005-0000-0000-00005E000000}"/>
    <cellStyle name="ExtStyle 30 3" xfId="93" xr:uid="{00000000-0005-0000-0000-00005F000000}"/>
    <cellStyle name="ExtStyle 30 4" xfId="94" xr:uid="{00000000-0005-0000-0000-000060000000}"/>
    <cellStyle name="ExtStyle 31" xfId="95" xr:uid="{00000000-0005-0000-0000-000061000000}"/>
    <cellStyle name="ExtStyle 31 2" xfId="96" xr:uid="{00000000-0005-0000-0000-000062000000}"/>
    <cellStyle name="ExtStyle 32" xfId="97" xr:uid="{00000000-0005-0000-0000-000063000000}"/>
    <cellStyle name="ExtStyle 32 2" xfId="98" xr:uid="{00000000-0005-0000-0000-000064000000}"/>
    <cellStyle name="ExtStyle 33" xfId="99" xr:uid="{00000000-0005-0000-0000-000065000000}"/>
    <cellStyle name="ExtStyle 33 2" xfId="100" xr:uid="{00000000-0005-0000-0000-000066000000}"/>
    <cellStyle name="ExtStyle 33 3" xfId="101" xr:uid="{00000000-0005-0000-0000-000067000000}"/>
    <cellStyle name="ExtStyle 33 4" xfId="102" xr:uid="{00000000-0005-0000-0000-000068000000}"/>
    <cellStyle name="ExtStyle 34" xfId="103" xr:uid="{00000000-0005-0000-0000-000069000000}"/>
    <cellStyle name="ExtStyle 34 2" xfId="104" xr:uid="{00000000-0005-0000-0000-00006A000000}"/>
    <cellStyle name="ExtStyle 35" xfId="105" xr:uid="{00000000-0005-0000-0000-00006B000000}"/>
    <cellStyle name="ExtStyle 35 2" xfId="106" xr:uid="{00000000-0005-0000-0000-00006C000000}"/>
    <cellStyle name="ExtStyle 36" xfId="107" xr:uid="{00000000-0005-0000-0000-00006D000000}"/>
    <cellStyle name="ExtStyle 36 2" xfId="108" xr:uid="{00000000-0005-0000-0000-00006E000000}"/>
    <cellStyle name="ExtStyle 36 3" xfId="109" xr:uid="{00000000-0005-0000-0000-00006F000000}"/>
    <cellStyle name="ExtStyle 36 4" xfId="110" xr:uid="{00000000-0005-0000-0000-000070000000}"/>
    <cellStyle name="ExtStyle 37" xfId="111" xr:uid="{00000000-0005-0000-0000-000071000000}"/>
    <cellStyle name="ExtStyle 37 2" xfId="112" xr:uid="{00000000-0005-0000-0000-000072000000}"/>
    <cellStyle name="ExtStyle 38" xfId="113" xr:uid="{00000000-0005-0000-0000-000073000000}"/>
    <cellStyle name="ExtStyle 38 2" xfId="114" xr:uid="{00000000-0005-0000-0000-000074000000}"/>
    <cellStyle name="ExtStyle 39" xfId="115" xr:uid="{00000000-0005-0000-0000-000075000000}"/>
    <cellStyle name="ExtStyle 39 2" xfId="116" xr:uid="{00000000-0005-0000-0000-000076000000}"/>
    <cellStyle name="ExtStyle 39 3" xfId="117" xr:uid="{00000000-0005-0000-0000-000077000000}"/>
    <cellStyle name="ExtStyle 39 4" xfId="118" xr:uid="{00000000-0005-0000-0000-000078000000}"/>
    <cellStyle name="ExtStyle 43" xfId="119" xr:uid="{00000000-0005-0000-0000-000079000000}"/>
    <cellStyle name="ExtStyle 44" xfId="120" xr:uid="{00000000-0005-0000-0000-00007A000000}"/>
    <cellStyle name="ExtStyle 46" xfId="121" xr:uid="{00000000-0005-0000-0000-00007B000000}"/>
    <cellStyle name="ExtStyle 47" xfId="122" xr:uid="{00000000-0005-0000-0000-00007C000000}"/>
    <cellStyle name="ExtStyle 69" xfId="123" xr:uid="{00000000-0005-0000-0000-00007D000000}"/>
    <cellStyle name="ExtStyle 75" xfId="124" xr:uid="{00000000-0005-0000-0000-00007E000000}"/>
    <cellStyle name="ExtStyle 82" xfId="125" xr:uid="{00000000-0005-0000-0000-00007F000000}"/>
    <cellStyle name="Good" xfId="126" builtinId="26" customBuiltin="1"/>
    <cellStyle name="Good 2" xfId="127" xr:uid="{00000000-0005-0000-0000-000081000000}"/>
    <cellStyle name="Heading 1" xfId="128" builtinId="16" customBuiltin="1"/>
    <cellStyle name="Heading 1 2" xfId="129" xr:uid="{00000000-0005-0000-0000-000083000000}"/>
    <cellStyle name="Heading 2" xfId="130" builtinId="17" customBuiltin="1"/>
    <cellStyle name="Heading 2 2" xfId="131" xr:uid="{00000000-0005-0000-0000-000085000000}"/>
    <cellStyle name="Heading 3" xfId="132" builtinId="18" customBuiltin="1"/>
    <cellStyle name="Heading 3 2" xfId="133" xr:uid="{00000000-0005-0000-0000-000087000000}"/>
    <cellStyle name="Heading 4" xfId="134" builtinId="19" customBuiltin="1"/>
    <cellStyle name="Heading 4 2" xfId="135" xr:uid="{00000000-0005-0000-0000-000089000000}"/>
    <cellStyle name="Hyperlink 2" xfId="136" xr:uid="{00000000-0005-0000-0000-00008A000000}"/>
    <cellStyle name="Input" xfId="137" builtinId="20" customBuiltin="1"/>
    <cellStyle name="Input 2" xfId="138" xr:uid="{00000000-0005-0000-0000-00008C000000}"/>
    <cellStyle name="Linked Cell" xfId="139" builtinId="24" customBuiltin="1"/>
    <cellStyle name="Linked Cell 2" xfId="140" xr:uid="{00000000-0005-0000-0000-00008E000000}"/>
    <cellStyle name="Neutral" xfId="141" builtinId="28" customBuiltin="1"/>
    <cellStyle name="Neutral 2" xfId="142" xr:uid="{00000000-0005-0000-0000-000090000000}"/>
    <cellStyle name="Normal" xfId="0" builtinId="0"/>
    <cellStyle name="Normal 2" xfId="143" xr:uid="{00000000-0005-0000-0000-000092000000}"/>
    <cellStyle name="Normal 3" xfId="144" xr:uid="{00000000-0005-0000-0000-000093000000}"/>
    <cellStyle name="Note" xfId="145" builtinId="10" customBuiltin="1"/>
    <cellStyle name="Note 2" xfId="146" xr:uid="{00000000-0005-0000-0000-000095000000}"/>
    <cellStyle name="Note 3" xfId="147" xr:uid="{00000000-0005-0000-0000-000096000000}"/>
    <cellStyle name="Note 4" xfId="148" xr:uid="{00000000-0005-0000-0000-000097000000}"/>
    <cellStyle name="Output" xfId="149" builtinId="21" customBuiltin="1"/>
    <cellStyle name="Output 2" xfId="150" xr:uid="{00000000-0005-0000-0000-000099000000}"/>
    <cellStyle name="Percent 2" xfId="151" xr:uid="{00000000-0005-0000-0000-00009B000000}"/>
    <cellStyle name="Style 1025" xfId="152" xr:uid="{00000000-0005-0000-0000-00009C000000}"/>
    <cellStyle name="Style 1025 2" xfId="153" xr:uid="{00000000-0005-0000-0000-00009D000000}"/>
    <cellStyle name="Style 1101" xfId="154" xr:uid="{00000000-0005-0000-0000-00009E000000}"/>
    <cellStyle name="Style 1101 2" xfId="155" xr:uid="{00000000-0005-0000-0000-00009F000000}"/>
    <cellStyle name="Style 1103" xfId="156" xr:uid="{00000000-0005-0000-0000-0000A0000000}"/>
    <cellStyle name="Style 1103 2" xfId="157" xr:uid="{00000000-0005-0000-0000-0000A1000000}"/>
    <cellStyle name="Style 1103 3" xfId="158" xr:uid="{00000000-0005-0000-0000-0000A2000000}"/>
    <cellStyle name="Style 1103 4" xfId="159" xr:uid="{00000000-0005-0000-0000-0000A3000000}"/>
    <cellStyle name="Style 1104" xfId="160" xr:uid="{00000000-0005-0000-0000-0000A4000000}"/>
    <cellStyle name="Style 1104 2" xfId="161" xr:uid="{00000000-0005-0000-0000-0000A5000000}"/>
    <cellStyle name="Style 1104 3" xfId="162" xr:uid="{00000000-0005-0000-0000-0000A6000000}"/>
    <cellStyle name="Style 1104 4" xfId="163" xr:uid="{00000000-0005-0000-0000-0000A7000000}"/>
    <cellStyle name="Style 1105" xfId="164" xr:uid="{00000000-0005-0000-0000-0000A8000000}"/>
    <cellStyle name="Style 1105 2" xfId="165" xr:uid="{00000000-0005-0000-0000-0000A9000000}"/>
    <cellStyle name="Style 1105 3" xfId="166" xr:uid="{00000000-0005-0000-0000-0000AA000000}"/>
    <cellStyle name="Style 1105 4" xfId="167" xr:uid="{00000000-0005-0000-0000-0000AB000000}"/>
    <cellStyle name="Style 1106" xfId="168" xr:uid="{00000000-0005-0000-0000-0000AC000000}"/>
    <cellStyle name="Style 1106 2" xfId="169" xr:uid="{00000000-0005-0000-0000-0000AD000000}"/>
    <cellStyle name="Style 1106 3" xfId="170" xr:uid="{00000000-0005-0000-0000-0000AE000000}"/>
    <cellStyle name="Style 1106 4" xfId="171" xr:uid="{00000000-0005-0000-0000-0000AF000000}"/>
    <cellStyle name="Style 1107" xfId="172" xr:uid="{00000000-0005-0000-0000-0000B0000000}"/>
    <cellStyle name="Style 1107 2" xfId="173" xr:uid="{00000000-0005-0000-0000-0000B1000000}"/>
    <cellStyle name="Style 1107 3" xfId="174" xr:uid="{00000000-0005-0000-0000-0000B2000000}"/>
    <cellStyle name="Style 1107 4" xfId="175" xr:uid="{00000000-0005-0000-0000-0000B3000000}"/>
    <cellStyle name="Style 1108" xfId="176" xr:uid="{00000000-0005-0000-0000-0000B4000000}"/>
    <cellStyle name="Style 1108 2" xfId="177" xr:uid="{00000000-0005-0000-0000-0000B5000000}"/>
    <cellStyle name="Style 1108 3" xfId="178" xr:uid="{00000000-0005-0000-0000-0000B6000000}"/>
    <cellStyle name="Style 1108 4" xfId="179" xr:uid="{00000000-0005-0000-0000-0000B7000000}"/>
    <cellStyle name="Style 1109" xfId="180" xr:uid="{00000000-0005-0000-0000-0000B8000000}"/>
    <cellStyle name="Style 1109 2" xfId="181" xr:uid="{00000000-0005-0000-0000-0000B9000000}"/>
    <cellStyle name="Style 1109 3" xfId="182" xr:uid="{00000000-0005-0000-0000-0000BA000000}"/>
    <cellStyle name="Style 1109 4" xfId="183" xr:uid="{00000000-0005-0000-0000-0000BB000000}"/>
    <cellStyle name="Style 1110" xfId="184" xr:uid="{00000000-0005-0000-0000-0000BC000000}"/>
    <cellStyle name="Style 1110 2" xfId="185" xr:uid="{00000000-0005-0000-0000-0000BD000000}"/>
    <cellStyle name="Style 1110 3" xfId="186" xr:uid="{00000000-0005-0000-0000-0000BE000000}"/>
    <cellStyle name="Style 1110 4" xfId="187" xr:uid="{00000000-0005-0000-0000-0000BF000000}"/>
    <cellStyle name="Style 1111" xfId="188" xr:uid="{00000000-0005-0000-0000-0000C0000000}"/>
    <cellStyle name="Style 1111 2" xfId="189" xr:uid="{00000000-0005-0000-0000-0000C1000000}"/>
    <cellStyle name="Style 1111 3" xfId="190" xr:uid="{00000000-0005-0000-0000-0000C2000000}"/>
    <cellStyle name="Style 1111 4" xfId="191" xr:uid="{00000000-0005-0000-0000-0000C3000000}"/>
    <cellStyle name="Style 1112" xfId="192" xr:uid="{00000000-0005-0000-0000-0000C4000000}"/>
    <cellStyle name="Style 1112 2" xfId="193" xr:uid="{00000000-0005-0000-0000-0000C5000000}"/>
    <cellStyle name="Style 1112 3" xfId="194" xr:uid="{00000000-0005-0000-0000-0000C6000000}"/>
    <cellStyle name="Style 1112 4" xfId="195" xr:uid="{00000000-0005-0000-0000-0000C7000000}"/>
    <cellStyle name="Style 1113" xfId="196" xr:uid="{00000000-0005-0000-0000-0000C8000000}"/>
    <cellStyle name="Style 1113 2" xfId="197" xr:uid="{00000000-0005-0000-0000-0000C9000000}"/>
    <cellStyle name="Style 1113 3" xfId="198" xr:uid="{00000000-0005-0000-0000-0000CA000000}"/>
    <cellStyle name="Style 1113 4" xfId="199" xr:uid="{00000000-0005-0000-0000-0000CB000000}"/>
    <cellStyle name="Style 1114" xfId="200" xr:uid="{00000000-0005-0000-0000-0000CC000000}"/>
    <cellStyle name="Style 1114 2" xfId="201" xr:uid="{00000000-0005-0000-0000-0000CD000000}"/>
    <cellStyle name="Style 1114 3" xfId="202" xr:uid="{00000000-0005-0000-0000-0000CE000000}"/>
    <cellStyle name="Style 1114 4" xfId="203" xr:uid="{00000000-0005-0000-0000-0000CF000000}"/>
    <cellStyle name="Style 1115" xfId="204" xr:uid="{00000000-0005-0000-0000-0000D0000000}"/>
    <cellStyle name="Style 1115 2" xfId="205" xr:uid="{00000000-0005-0000-0000-0000D1000000}"/>
    <cellStyle name="Style 1115 3" xfId="206" xr:uid="{00000000-0005-0000-0000-0000D2000000}"/>
    <cellStyle name="Style 1115 4" xfId="207" xr:uid="{00000000-0005-0000-0000-0000D3000000}"/>
    <cellStyle name="Style 1177" xfId="208" xr:uid="{00000000-0005-0000-0000-0000D4000000}"/>
    <cellStyle name="Style 1177 2" xfId="209" xr:uid="{00000000-0005-0000-0000-0000D5000000}"/>
    <cellStyle name="Style 1177 3" xfId="210" xr:uid="{00000000-0005-0000-0000-0000D6000000}"/>
    <cellStyle name="Style 1177 4" xfId="211" xr:uid="{00000000-0005-0000-0000-0000D7000000}"/>
    <cellStyle name="Style 1178" xfId="212" xr:uid="{00000000-0005-0000-0000-0000D8000000}"/>
    <cellStyle name="Style 1178 2" xfId="213" xr:uid="{00000000-0005-0000-0000-0000D9000000}"/>
    <cellStyle name="Style 1178 3" xfId="214" xr:uid="{00000000-0005-0000-0000-0000DA000000}"/>
    <cellStyle name="Style 1178 4" xfId="215" xr:uid="{00000000-0005-0000-0000-0000DB000000}"/>
    <cellStyle name="Style 1179" xfId="216" xr:uid="{00000000-0005-0000-0000-0000DC000000}"/>
    <cellStyle name="Style 1179 2" xfId="217" xr:uid="{00000000-0005-0000-0000-0000DD000000}"/>
    <cellStyle name="Style 1179 3" xfId="218" xr:uid="{00000000-0005-0000-0000-0000DE000000}"/>
    <cellStyle name="Style 1179 4" xfId="219" xr:uid="{00000000-0005-0000-0000-0000DF000000}"/>
    <cellStyle name="Style 1180" xfId="220" xr:uid="{00000000-0005-0000-0000-0000E0000000}"/>
    <cellStyle name="Style 1180 2" xfId="221" xr:uid="{00000000-0005-0000-0000-0000E1000000}"/>
    <cellStyle name="Style 1180 3" xfId="222" xr:uid="{00000000-0005-0000-0000-0000E2000000}"/>
    <cellStyle name="Style 1180 4" xfId="223" xr:uid="{00000000-0005-0000-0000-0000E3000000}"/>
    <cellStyle name="Style 1181" xfId="224" xr:uid="{00000000-0005-0000-0000-0000E4000000}"/>
    <cellStyle name="Style 1181 2" xfId="225" xr:uid="{00000000-0005-0000-0000-0000E5000000}"/>
    <cellStyle name="Style 1181 3" xfId="226" xr:uid="{00000000-0005-0000-0000-0000E6000000}"/>
    <cellStyle name="Style 1181 4" xfId="227" xr:uid="{00000000-0005-0000-0000-0000E7000000}"/>
    <cellStyle name="Style 1182" xfId="228" xr:uid="{00000000-0005-0000-0000-0000E8000000}"/>
    <cellStyle name="Style 1182 2" xfId="229" xr:uid="{00000000-0005-0000-0000-0000E9000000}"/>
    <cellStyle name="Style 1182 3" xfId="230" xr:uid="{00000000-0005-0000-0000-0000EA000000}"/>
    <cellStyle name="Style 1182 4" xfId="231" xr:uid="{00000000-0005-0000-0000-0000EB000000}"/>
    <cellStyle name="Style 1183" xfId="232" xr:uid="{00000000-0005-0000-0000-0000EC000000}"/>
    <cellStyle name="Style 1183 2" xfId="233" xr:uid="{00000000-0005-0000-0000-0000ED000000}"/>
    <cellStyle name="Style 1183 3" xfId="234" xr:uid="{00000000-0005-0000-0000-0000EE000000}"/>
    <cellStyle name="Style 1183 4" xfId="235" xr:uid="{00000000-0005-0000-0000-0000EF000000}"/>
    <cellStyle name="Style 1184" xfId="236" xr:uid="{00000000-0005-0000-0000-0000F0000000}"/>
    <cellStyle name="Style 1184 2" xfId="237" xr:uid="{00000000-0005-0000-0000-0000F1000000}"/>
    <cellStyle name="Style 1184 3" xfId="238" xr:uid="{00000000-0005-0000-0000-0000F2000000}"/>
    <cellStyle name="Style 1184 4" xfId="239" xr:uid="{00000000-0005-0000-0000-0000F3000000}"/>
    <cellStyle name="Style 1185" xfId="240" xr:uid="{00000000-0005-0000-0000-0000F4000000}"/>
    <cellStyle name="Style 1185 2" xfId="241" xr:uid="{00000000-0005-0000-0000-0000F5000000}"/>
    <cellStyle name="Style 1185 3" xfId="242" xr:uid="{00000000-0005-0000-0000-0000F6000000}"/>
    <cellStyle name="Style 1185 4" xfId="243" xr:uid="{00000000-0005-0000-0000-0000F7000000}"/>
    <cellStyle name="Style 1196" xfId="244" xr:uid="{00000000-0005-0000-0000-0000F8000000}"/>
    <cellStyle name="Style 1299" xfId="245" xr:uid="{00000000-0005-0000-0000-0000F9000000}"/>
    <cellStyle name="Style 1299 2" xfId="246" xr:uid="{00000000-0005-0000-0000-0000FA000000}"/>
    <cellStyle name="Style 1309" xfId="247" xr:uid="{00000000-0005-0000-0000-0000FB000000}"/>
    <cellStyle name="Style 1311" xfId="248" xr:uid="{00000000-0005-0000-0000-0000FC000000}"/>
    <cellStyle name="Style 1313" xfId="249" xr:uid="{00000000-0005-0000-0000-0000FD000000}"/>
    <cellStyle name="Style 1314" xfId="250" xr:uid="{00000000-0005-0000-0000-0000FE000000}"/>
    <cellStyle name="Style 1315" xfId="251" xr:uid="{00000000-0005-0000-0000-0000FF000000}"/>
    <cellStyle name="Style 1316" xfId="252" xr:uid="{00000000-0005-0000-0000-000000010000}"/>
    <cellStyle name="Style 1317" xfId="253" xr:uid="{00000000-0005-0000-0000-000001010000}"/>
    <cellStyle name="Style 1318" xfId="254" xr:uid="{00000000-0005-0000-0000-000002010000}"/>
    <cellStyle name="Style 1319" xfId="255" xr:uid="{00000000-0005-0000-0000-000003010000}"/>
    <cellStyle name="Style 1320" xfId="256" xr:uid="{00000000-0005-0000-0000-000004010000}"/>
    <cellStyle name="Style 1321" xfId="257" xr:uid="{00000000-0005-0000-0000-000005010000}"/>
    <cellStyle name="Style 1322" xfId="258" xr:uid="{00000000-0005-0000-0000-000006010000}"/>
    <cellStyle name="Style 1331" xfId="259" xr:uid="{00000000-0005-0000-0000-000007010000}"/>
    <cellStyle name="Style 1331 2" xfId="260" xr:uid="{00000000-0005-0000-0000-000008010000}"/>
    <cellStyle name="Style 1331 3" xfId="261" xr:uid="{00000000-0005-0000-0000-000009010000}"/>
    <cellStyle name="Style 1331 4" xfId="262" xr:uid="{00000000-0005-0000-0000-00000A010000}"/>
    <cellStyle name="Style 1332" xfId="263" xr:uid="{00000000-0005-0000-0000-00000B010000}"/>
    <cellStyle name="Style 1332 2" xfId="264" xr:uid="{00000000-0005-0000-0000-00000C010000}"/>
    <cellStyle name="Style 1332 3" xfId="265" xr:uid="{00000000-0005-0000-0000-00000D010000}"/>
    <cellStyle name="Style 1332 4" xfId="266" xr:uid="{00000000-0005-0000-0000-00000E010000}"/>
    <cellStyle name="Style 1333" xfId="267" xr:uid="{00000000-0005-0000-0000-00000F010000}"/>
    <cellStyle name="Style 1333 2" xfId="268" xr:uid="{00000000-0005-0000-0000-000010010000}"/>
    <cellStyle name="Style 1333 3" xfId="269" xr:uid="{00000000-0005-0000-0000-000011010000}"/>
    <cellStyle name="Style 1333 4" xfId="270" xr:uid="{00000000-0005-0000-0000-000012010000}"/>
    <cellStyle name="Style 1334" xfId="271" xr:uid="{00000000-0005-0000-0000-000013010000}"/>
    <cellStyle name="Style 1334 2" xfId="272" xr:uid="{00000000-0005-0000-0000-000014010000}"/>
    <cellStyle name="Style 1334 3" xfId="273" xr:uid="{00000000-0005-0000-0000-000015010000}"/>
    <cellStyle name="Style 1334 4" xfId="274" xr:uid="{00000000-0005-0000-0000-000016010000}"/>
    <cellStyle name="Style 1335" xfId="275" xr:uid="{00000000-0005-0000-0000-000017010000}"/>
    <cellStyle name="Style 1335 2" xfId="276" xr:uid="{00000000-0005-0000-0000-000018010000}"/>
    <cellStyle name="Style 1335 3" xfId="277" xr:uid="{00000000-0005-0000-0000-000019010000}"/>
    <cellStyle name="Style 1335 4" xfId="278" xr:uid="{00000000-0005-0000-0000-00001A010000}"/>
    <cellStyle name="Style 1336" xfId="279" xr:uid="{00000000-0005-0000-0000-00001B010000}"/>
    <cellStyle name="Style 1336 2" xfId="280" xr:uid="{00000000-0005-0000-0000-00001C010000}"/>
    <cellStyle name="Style 1336 3" xfId="281" xr:uid="{00000000-0005-0000-0000-00001D010000}"/>
    <cellStyle name="Style 1336 4" xfId="282" xr:uid="{00000000-0005-0000-0000-00001E010000}"/>
    <cellStyle name="Style 1337" xfId="283" xr:uid="{00000000-0005-0000-0000-00001F010000}"/>
    <cellStyle name="Style 1337 2" xfId="284" xr:uid="{00000000-0005-0000-0000-000020010000}"/>
    <cellStyle name="Style 1337 3" xfId="285" xr:uid="{00000000-0005-0000-0000-000021010000}"/>
    <cellStyle name="Style 1337 4" xfId="286" xr:uid="{00000000-0005-0000-0000-000022010000}"/>
    <cellStyle name="Style 1338" xfId="287" xr:uid="{00000000-0005-0000-0000-000023010000}"/>
    <cellStyle name="Style 1338 2" xfId="288" xr:uid="{00000000-0005-0000-0000-000024010000}"/>
    <cellStyle name="Style 1338 3" xfId="289" xr:uid="{00000000-0005-0000-0000-000025010000}"/>
    <cellStyle name="Style 1338 4" xfId="290" xr:uid="{00000000-0005-0000-0000-000026010000}"/>
    <cellStyle name="Style 1339" xfId="291" xr:uid="{00000000-0005-0000-0000-000027010000}"/>
    <cellStyle name="Style 1339 2" xfId="292" xr:uid="{00000000-0005-0000-0000-000028010000}"/>
    <cellStyle name="Style 1339 3" xfId="293" xr:uid="{00000000-0005-0000-0000-000029010000}"/>
    <cellStyle name="Style 1339 4" xfId="294" xr:uid="{00000000-0005-0000-0000-00002A010000}"/>
    <cellStyle name="Style 1376" xfId="295" xr:uid="{00000000-0005-0000-0000-00002B010000}"/>
    <cellStyle name="Style 1376 2" xfId="296" xr:uid="{00000000-0005-0000-0000-00002C010000}"/>
    <cellStyle name="Style 1376 3" xfId="297" xr:uid="{00000000-0005-0000-0000-00002D010000}"/>
    <cellStyle name="Style 1376 4" xfId="298" xr:uid="{00000000-0005-0000-0000-00002E010000}"/>
    <cellStyle name="Style 1377" xfId="299" xr:uid="{00000000-0005-0000-0000-00002F010000}"/>
    <cellStyle name="Style 1377 2" xfId="300" xr:uid="{00000000-0005-0000-0000-000030010000}"/>
    <cellStyle name="Style 1377 3" xfId="301" xr:uid="{00000000-0005-0000-0000-000031010000}"/>
    <cellStyle name="Style 1377 4" xfId="302" xr:uid="{00000000-0005-0000-0000-000032010000}"/>
    <cellStyle name="Style 1378" xfId="303" xr:uid="{00000000-0005-0000-0000-000033010000}"/>
    <cellStyle name="Style 1378 2" xfId="304" xr:uid="{00000000-0005-0000-0000-000034010000}"/>
    <cellStyle name="Style 1378 3" xfId="305" xr:uid="{00000000-0005-0000-0000-000035010000}"/>
    <cellStyle name="Style 1378 4" xfId="306" xr:uid="{00000000-0005-0000-0000-000036010000}"/>
    <cellStyle name="Style 1379" xfId="307" xr:uid="{00000000-0005-0000-0000-000037010000}"/>
    <cellStyle name="Style 1379 2" xfId="308" xr:uid="{00000000-0005-0000-0000-000038010000}"/>
    <cellStyle name="Style 1379 3" xfId="309" xr:uid="{00000000-0005-0000-0000-000039010000}"/>
    <cellStyle name="Style 1379 4" xfId="310" xr:uid="{00000000-0005-0000-0000-00003A010000}"/>
    <cellStyle name="Style 1380" xfId="311" xr:uid="{00000000-0005-0000-0000-00003B010000}"/>
    <cellStyle name="Style 1380 2" xfId="312" xr:uid="{00000000-0005-0000-0000-00003C010000}"/>
    <cellStyle name="Style 1380 3" xfId="313" xr:uid="{00000000-0005-0000-0000-00003D010000}"/>
    <cellStyle name="Style 1380 4" xfId="314" xr:uid="{00000000-0005-0000-0000-00003E010000}"/>
    <cellStyle name="Style 1381" xfId="315" xr:uid="{00000000-0005-0000-0000-00003F010000}"/>
    <cellStyle name="Style 1381 2" xfId="316" xr:uid="{00000000-0005-0000-0000-000040010000}"/>
    <cellStyle name="Style 1381 3" xfId="317" xr:uid="{00000000-0005-0000-0000-000041010000}"/>
    <cellStyle name="Style 1381 4" xfId="318" xr:uid="{00000000-0005-0000-0000-000042010000}"/>
    <cellStyle name="Style 1382" xfId="319" xr:uid="{00000000-0005-0000-0000-000043010000}"/>
    <cellStyle name="Style 1382 2" xfId="320" xr:uid="{00000000-0005-0000-0000-000044010000}"/>
    <cellStyle name="Style 1382 3" xfId="321" xr:uid="{00000000-0005-0000-0000-000045010000}"/>
    <cellStyle name="Style 1382 4" xfId="322" xr:uid="{00000000-0005-0000-0000-000046010000}"/>
    <cellStyle name="Style 1383" xfId="323" xr:uid="{00000000-0005-0000-0000-000047010000}"/>
    <cellStyle name="Style 1383 2" xfId="324" xr:uid="{00000000-0005-0000-0000-000048010000}"/>
    <cellStyle name="Style 1383 3" xfId="325" xr:uid="{00000000-0005-0000-0000-000049010000}"/>
    <cellStyle name="Style 1383 4" xfId="326" xr:uid="{00000000-0005-0000-0000-00004A010000}"/>
    <cellStyle name="Style 1384" xfId="327" xr:uid="{00000000-0005-0000-0000-00004B010000}"/>
    <cellStyle name="Style 1384 2" xfId="328" xr:uid="{00000000-0005-0000-0000-00004C010000}"/>
    <cellStyle name="Style 1384 3" xfId="329" xr:uid="{00000000-0005-0000-0000-00004D010000}"/>
    <cellStyle name="Style 1384 4" xfId="330" xr:uid="{00000000-0005-0000-0000-00004E010000}"/>
    <cellStyle name="Style 1385" xfId="331" xr:uid="{00000000-0005-0000-0000-00004F010000}"/>
    <cellStyle name="Style 1385 2" xfId="332" xr:uid="{00000000-0005-0000-0000-000050010000}"/>
    <cellStyle name="Style 1385 3" xfId="333" xr:uid="{00000000-0005-0000-0000-000051010000}"/>
    <cellStyle name="Style 1385 4" xfId="334" xr:uid="{00000000-0005-0000-0000-000052010000}"/>
    <cellStyle name="Style 1386" xfId="335" xr:uid="{00000000-0005-0000-0000-000053010000}"/>
    <cellStyle name="Style 1386 2" xfId="336" xr:uid="{00000000-0005-0000-0000-000054010000}"/>
    <cellStyle name="Style 1386 3" xfId="337" xr:uid="{00000000-0005-0000-0000-000055010000}"/>
    <cellStyle name="Style 1386 4" xfId="338" xr:uid="{00000000-0005-0000-0000-000056010000}"/>
    <cellStyle name="Style 1535" xfId="339" xr:uid="{00000000-0005-0000-0000-000057010000}"/>
    <cellStyle name="Style 1536" xfId="340" xr:uid="{00000000-0005-0000-0000-000058010000}"/>
    <cellStyle name="Style 1537" xfId="341" xr:uid="{00000000-0005-0000-0000-000059010000}"/>
    <cellStyle name="Style 1538" xfId="342" xr:uid="{00000000-0005-0000-0000-00005A010000}"/>
    <cellStyle name="Style 1539" xfId="343" xr:uid="{00000000-0005-0000-0000-00005B010000}"/>
    <cellStyle name="Style 1540" xfId="344" xr:uid="{00000000-0005-0000-0000-00005C010000}"/>
    <cellStyle name="Style 1541" xfId="345" xr:uid="{00000000-0005-0000-0000-00005D010000}"/>
    <cellStyle name="Style 1542" xfId="346" xr:uid="{00000000-0005-0000-0000-00005E010000}"/>
    <cellStyle name="Style 1543" xfId="347" xr:uid="{00000000-0005-0000-0000-00005F010000}"/>
    <cellStyle name="Style 1544" xfId="348" xr:uid="{00000000-0005-0000-0000-000060010000}"/>
    <cellStyle name="Style 1556" xfId="349" xr:uid="{00000000-0005-0000-0000-000061010000}"/>
    <cellStyle name="Style 1556 2" xfId="350" xr:uid="{00000000-0005-0000-0000-000062010000}"/>
    <cellStyle name="Style 1663" xfId="351" xr:uid="{00000000-0005-0000-0000-000063010000}"/>
    <cellStyle name="Style 1663 2" xfId="352" xr:uid="{00000000-0005-0000-0000-000064010000}"/>
    <cellStyle name="Style 1665" xfId="353" xr:uid="{00000000-0005-0000-0000-000065010000}"/>
    <cellStyle name="Style 1665 2" xfId="354" xr:uid="{00000000-0005-0000-0000-000066010000}"/>
    <cellStyle name="Style 1665 3" xfId="355" xr:uid="{00000000-0005-0000-0000-000067010000}"/>
    <cellStyle name="Style 1665 4" xfId="356" xr:uid="{00000000-0005-0000-0000-000068010000}"/>
    <cellStyle name="Style 1666" xfId="357" xr:uid="{00000000-0005-0000-0000-000069010000}"/>
    <cellStyle name="Style 1666 2" xfId="358" xr:uid="{00000000-0005-0000-0000-00006A010000}"/>
    <cellStyle name="Style 1666 3" xfId="359" xr:uid="{00000000-0005-0000-0000-00006B010000}"/>
    <cellStyle name="Style 1666 4" xfId="360" xr:uid="{00000000-0005-0000-0000-00006C010000}"/>
    <cellStyle name="Style 1667" xfId="361" xr:uid="{00000000-0005-0000-0000-00006D010000}"/>
    <cellStyle name="Style 1667 2" xfId="362" xr:uid="{00000000-0005-0000-0000-00006E010000}"/>
    <cellStyle name="Style 1667 3" xfId="363" xr:uid="{00000000-0005-0000-0000-00006F010000}"/>
    <cellStyle name="Style 1667 4" xfId="364" xr:uid="{00000000-0005-0000-0000-000070010000}"/>
    <cellStyle name="Style 1668" xfId="365" xr:uid="{00000000-0005-0000-0000-000071010000}"/>
    <cellStyle name="Style 1668 2" xfId="366" xr:uid="{00000000-0005-0000-0000-000072010000}"/>
    <cellStyle name="Style 1668 3" xfId="367" xr:uid="{00000000-0005-0000-0000-000073010000}"/>
    <cellStyle name="Style 1668 4" xfId="368" xr:uid="{00000000-0005-0000-0000-000074010000}"/>
    <cellStyle name="Style 1669" xfId="369" xr:uid="{00000000-0005-0000-0000-000075010000}"/>
    <cellStyle name="Style 1669 2" xfId="370" xr:uid="{00000000-0005-0000-0000-000076010000}"/>
    <cellStyle name="Style 1669 3" xfId="371" xr:uid="{00000000-0005-0000-0000-000077010000}"/>
    <cellStyle name="Style 1669 4" xfId="372" xr:uid="{00000000-0005-0000-0000-000078010000}"/>
    <cellStyle name="Style 1670" xfId="373" xr:uid="{00000000-0005-0000-0000-000079010000}"/>
    <cellStyle name="Style 1670 2" xfId="374" xr:uid="{00000000-0005-0000-0000-00007A010000}"/>
    <cellStyle name="Style 1670 3" xfId="375" xr:uid="{00000000-0005-0000-0000-00007B010000}"/>
    <cellStyle name="Style 1670 4" xfId="376" xr:uid="{00000000-0005-0000-0000-00007C010000}"/>
    <cellStyle name="Style 1671" xfId="377" xr:uid="{00000000-0005-0000-0000-00007D010000}"/>
    <cellStyle name="Style 1671 2" xfId="378" xr:uid="{00000000-0005-0000-0000-00007E010000}"/>
    <cellStyle name="Style 1671 3" xfId="379" xr:uid="{00000000-0005-0000-0000-00007F010000}"/>
    <cellStyle name="Style 1671 4" xfId="380" xr:uid="{00000000-0005-0000-0000-000080010000}"/>
    <cellStyle name="Style 1672" xfId="381" xr:uid="{00000000-0005-0000-0000-000081010000}"/>
    <cellStyle name="Style 1672 2" xfId="382" xr:uid="{00000000-0005-0000-0000-000082010000}"/>
    <cellStyle name="Style 1672 3" xfId="383" xr:uid="{00000000-0005-0000-0000-000083010000}"/>
    <cellStyle name="Style 1672 4" xfId="384" xr:uid="{00000000-0005-0000-0000-000084010000}"/>
    <cellStyle name="Style 1673" xfId="385" xr:uid="{00000000-0005-0000-0000-000085010000}"/>
    <cellStyle name="Style 1673 2" xfId="386" xr:uid="{00000000-0005-0000-0000-000086010000}"/>
    <cellStyle name="Style 1673 3" xfId="387" xr:uid="{00000000-0005-0000-0000-000087010000}"/>
    <cellStyle name="Style 1673 4" xfId="388" xr:uid="{00000000-0005-0000-0000-000088010000}"/>
    <cellStyle name="Style 1699" xfId="389" xr:uid="{00000000-0005-0000-0000-000089010000}"/>
    <cellStyle name="Style 1703" xfId="390" xr:uid="{00000000-0005-0000-0000-00008A010000}"/>
    <cellStyle name="Style 1705" xfId="391" xr:uid="{00000000-0005-0000-0000-00008B010000}"/>
    <cellStyle name="Style 1706" xfId="392" xr:uid="{00000000-0005-0000-0000-00008C010000}"/>
    <cellStyle name="Style 1707" xfId="393" xr:uid="{00000000-0005-0000-0000-00008D010000}"/>
    <cellStyle name="Style 1708" xfId="394" xr:uid="{00000000-0005-0000-0000-00008E010000}"/>
    <cellStyle name="Style 1709" xfId="395" xr:uid="{00000000-0005-0000-0000-00008F010000}"/>
    <cellStyle name="Style 1710" xfId="396" xr:uid="{00000000-0005-0000-0000-000090010000}"/>
    <cellStyle name="Style 1711" xfId="397" xr:uid="{00000000-0005-0000-0000-000091010000}"/>
    <cellStyle name="Style 1712" xfId="398" xr:uid="{00000000-0005-0000-0000-000092010000}"/>
    <cellStyle name="Style 1713" xfId="399" xr:uid="{00000000-0005-0000-0000-000093010000}"/>
    <cellStyle name="Style 1714" xfId="400" xr:uid="{00000000-0005-0000-0000-000094010000}"/>
    <cellStyle name="Style 1759" xfId="401" xr:uid="{00000000-0005-0000-0000-000095010000}"/>
    <cellStyle name="Style 1872" xfId="402" xr:uid="{00000000-0005-0000-0000-000096010000}"/>
    <cellStyle name="Style 1874" xfId="403" xr:uid="{00000000-0005-0000-0000-000097010000}"/>
    <cellStyle name="Style 1876" xfId="404" xr:uid="{00000000-0005-0000-0000-000098010000}"/>
    <cellStyle name="Style 1877" xfId="405" xr:uid="{00000000-0005-0000-0000-000099010000}"/>
    <cellStyle name="Style 1878" xfId="406" xr:uid="{00000000-0005-0000-0000-00009A010000}"/>
    <cellStyle name="Style 1879" xfId="407" xr:uid="{00000000-0005-0000-0000-00009B010000}"/>
    <cellStyle name="Style 1880" xfId="408" xr:uid="{00000000-0005-0000-0000-00009C010000}"/>
    <cellStyle name="Style 1881" xfId="409" xr:uid="{00000000-0005-0000-0000-00009D010000}"/>
    <cellStyle name="Style 1882" xfId="410" xr:uid="{00000000-0005-0000-0000-00009E010000}"/>
    <cellStyle name="Style 1883" xfId="411" xr:uid="{00000000-0005-0000-0000-00009F010000}"/>
    <cellStyle name="Style 1884" xfId="412" xr:uid="{00000000-0005-0000-0000-0000A0010000}"/>
    <cellStyle name="Style 1885" xfId="413" xr:uid="{00000000-0005-0000-0000-0000A1010000}"/>
    <cellStyle name="Style 1887" xfId="414" xr:uid="{00000000-0005-0000-0000-0000A2010000}"/>
    <cellStyle name="Style 1887 2" xfId="415" xr:uid="{00000000-0005-0000-0000-0000A3010000}"/>
    <cellStyle name="Style 1887 3" xfId="416" xr:uid="{00000000-0005-0000-0000-0000A4010000}"/>
    <cellStyle name="Style 1887 4" xfId="417" xr:uid="{00000000-0005-0000-0000-0000A5010000}"/>
    <cellStyle name="Style 1888" xfId="418" xr:uid="{00000000-0005-0000-0000-0000A6010000}"/>
    <cellStyle name="Style 1888 2" xfId="419" xr:uid="{00000000-0005-0000-0000-0000A7010000}"/>
    <cellStyle name="Style 1888 3" xfId="420" xr:uid="{00000000-0005-0000-0000-0000A8010000}"/>
    <cellStyle name="Style 1888 4" xfId="421" xr:uid="{00000000-0005-0000-0000-0000A9010000}"/>
    <cellStyle name="Style 1889" xfId="422" xr:uid="{00000000-0005-0000-0000-0000AA010000}"/>
    <cellStyle name="Style 1889 2" xfId="423" xr:uid="{00000000-0005-0000-0000-0000AB010000}"/>
    <cellStyle name="Style 1889 3" xfId="424" xr:uid="{00000000-0005-0000-0000-0000AC010000}"/>
    <cellStyle name="Style 1889 4" xfId="425" xr:uid="{00000000-0005-0000-0000-0000AD010000}"/>
    <cellStyle name="Style 1890" xfId="426" xr:uid="{00000000-0005-0000-0000-0000AE010000}"/>
    <cellStyle name="Style 1890 2" xfId="427" xr:uid="{00000000-0005-0000-0000-0000AF010000}"/>
    <cellStyle name="Style 1890 3" xfId="428" xr:uid="{00000000-0005-0000-0000-0000B0010000}"/>
    <cellStyle name="Style 1890 4" xfId="429" xr:uid="{00000000-0005-0000-0000-0000B1010000}"/>
    <cellStyle name="Style 1891" xfId="430" xr:uid="{00000000-0005-0000-0000-0000B2010000}"/>
    <cellStyle name="Style 1891 2" xfId="431" xr:uid="{00000000-0005-0000-0000-0000B3010000}"/>
    <cellStyle name="Style 1891 3" xfId="432" xr:uid="{00000000-0005-0000-0000-0000B4010000}"/>
    <cellStyle name="Style 1891 4" xfId="433" xr:uid="{00000000-0005-0000-0000-0000B5010000}"/>
    <cellStyle name="Style 1892" xfId="434" xr:uid="{00000000-0005-0000-0000-0000B6010000}"/>
    <cellStyle name="Style 1892 2" xfId="435" xr:uid="{00000000-0005-0000-0000-0000B7010000}"/>
    <cellStyle name="Style 1892 3" xfId="436" xr:uid="{00000000-0005-0000-0000-0000B8010000}"/>
    <cellStyle name="Style 1892 4" xfId="437" xr:uid="{00000000-0005-0000-0000-0000B9010000}"/>
    <cellStyle name="Style 1893" xfId="438" xr:uid="{00000000-0005-0000-0000-0000BA010000}"/>
    <cellStyle name="Style 1893 2" xfId="439" xr:uid="{00000000-0005-0000-0000-0000BB010000}"/>
    <cellStyle name="Style 1893 3" xfId="440" xr:uid="{00000000-0005-0000-0000-0000BC010000}"/>
    <cellStyle name="Style 1893 4" xfId="441" xr:uid="{00000000-0005-0000-0000-0000BD010000}"/>
    <cellStyle name="Style 1894" xfId="442" xr:uid="{00000000-0005-0000-0000-0000BE010000}"/>
    <cellStyle name="Style 1894 2" xfId="443" xr:uid="{00000000-0005-0000-0000-0000BF010000}"/>
    <cellStyle name="Style 1894 3" xfId="444" xr:uid="{00000000-0005-0000-0000-0000C0010000}"/>
    <cellStyle name="Style 1894 4" xfId="445" xr:uid="{00000000-0005-0000-0000-0000C1010000}"/>
    <cellStyle name="Style 1895" xfId="446" xr:uid="{00000000-0005-0000-0000-0000C2010000}"/>
    <cellStyle name="Style 1895 2" xfId="447" xr:uid="{00000000-0005-0000-0000-0000C3010000}"/>
    <cellStyle name="Style 1895 3" xfId="448" xr:uid="{00000000-0005-0000-0000-0000C4010000}"/>
    <cellStyle name="Style 1895 4" xfId="449" xr:uid="{00000000-0005-0000-0000-0000C5010000}"/>
    <cellStyle name="Style 2066" xfId="450" xr:uid="{00000000-0005-0000-0000-0000C6010000}"/>
    <cellStyle name="Style 2067" xfId="451" xr:uid="{00000000-0005-0000-0000-0000C7010000}"/>
    <cellStyle name="Style 2068" xfId="452" xr:uid="{00000000-0005-0000-0000-0000C8010000}"/>
    <cellStyle name="Style 2069" xfId="453" xr:uid="{00000000-0005-0000-0000-0000C9010000}"/>
    <cellStyle name="Style 2070" xfId="454" xr:uid="{00000000-0005-0000-0000-0000CA010000}"/>
    <cellStyle name="Style 2071" xfId="455" xr:uid="{00000000-0005-0000-0000-0000CB010000}"/>
    <cellStyle name="Style 2072" xfId="456" xr:uid="{00000000-0005-0000-0000-0000CC010000}"/>
    <cellStyle name="Style 2073" xfId="457" xr:uid="{00000000-0005-0000-0000-0000CD010000}"/>
    <cellStyle name="Style 2074" xfId="458" xr:uid="{00000000-0005-0000-0000-0000CE010000}"/>
    <cellStyle name="Style 2075" xfId="459" xr:uid="{00000000-0005-0000-0000-0000CF010000}"/>
    <cellStyle name="Style 2089" xfId="460" xr:uid="{00000000-0005-0000-0000-0000D0010000}"/>
    <cellStyle name="Style 2202" xfId="461" xr:uid="{00000000-0005-0000-0000-0000D1010000}"/>
    <cellStyle name="Style 2204" xfId="462" xr:uid="{00000000-0005-0000-0000-0000D2010000}"/>
    <cellStyle name="Style 2206" xfId="463" xr:uid="{00000000-0005-0000-0000-0000D3010000}"/>
    <cellStyle name="Style 2207" xfId="464" xr:uid="{00000000-0005-0000-0000-0000D4010000}"/>
    <cellStyle name="Style 2208" xfId="465" xr:uid="{00000000-0005-0000-0000-0000D5010000}"/>
    <cellStyle name="Style 2209" xfId="466" xr:uid="{00000000-0005-0000-0000-0000D6010000}"/>
    <cellStyle name="Style 2210" xfId="467" xr:uid="{00000000-0005-0000-0000-0000D7010000}"/>
    <cellStyle name="Style 2211" xfId="468" xr:uid="{00000000-0005-0000-0000-0000D8010000}"/>
    <cellStyle name="Style 2212" xfId="469" xr:uid="{00000000-0005-0000-0000-0000D9010000}"/>
    <cellStyle name="Style 2213" xfId="470" xr:uid="{00000000-0005-0000-0000-0000DA010000}"/>
    <cellStyle name="Style 2214" xfId="471" xr:uid="{00000000-0005-0000-0000-0000DB010000}"/>
    <cellStyle name="Style 2215" xfId="472" xr:uid="{00000000-0005-0000-0000-0000DC010000}"/>
    <cellStyle name="Style 2464" xfId="473" xr:uid="{00000000-0005-0000-0000-0000DD010000}"/>
    <cellStyle name="Style 2468" xfId="474" xr:uid="{00000000-0005-0000-0000-0000DE010000}"/>
    <cellStyle name="Style 2470" xfId="475" xr:uid="{00000000-0005-0000-0000-0000DF010000}"/>
    <cellStyle name="Style 2471" xfId="476" xr:uid="{00000000-0005-0000-0000-0000E0010000}"/>
    <cellStyle name="Style 2472" xfId="477" xr:uid="{00000000-0005-0000-0000-0000E1010000}"/>
    <cellStyle name="Style 2473" xfId="478" xr:uid="{00000000-0005-0000-0000-0000E2010000}"/>
    <cellStyle name="Style 2474" xfId="479" xr:uid="{00000000-0005-0000-0000-0000E3010000}"/>
    <cellStyle name="Style 2475" xfId="480" xr:uid="{00000000-0005-0000-0000-0000E4010000}"/>
    <cellStyle name="Style 2476" xfId="481" xr:uid="{00000000-0005-0000-0000-0000E5010000}"/>
    <cellStyle name="Style 2477" xfId="482" xr:uid="{00000000-0005-0000-0000-0000E6010000}"/>
    <cellStyle name="Style 2478" xfId="483" xr:uid="{00000000-0005-0000-0000-0000E7010000}"/>
    <cellStyle name="Style 2479" xfId="484" xr:uid="{00000000-0005-0000-0000-0000E8010000}"/>
    <cellStyle name="Style 297" xfId="485" xr:uid="{00000000-0005-0000-0000-0000E9010000}"/>
    <cellStyle name="Style 297 2" xfId="486" xr:uid="{00000000-0005-0000-0000-0000EA010000}"/>
    <cellStyle name="Style 300" xfId="487" xr:uid="{00000000-0005-0000-0000-0000EB010000}"/>
    <cellStyle name="Style 300 2" xfId="488" xr:uid="{00000000-0005-0000-0000-0000EC010000}"/>
    <cellStyle name="Style 528" xfId="489" xr:uid="{00000000-0005-0000-0000-0000ED010000}"/>
    <cellStyle name="Style 528 2" xfId="490" xr:uid="{00000000-0005-0000-0000-0000EE010000}"/>
    <cellStyle name="Style 561" xfId="491" xr:uid="{00000000-0005-0000-0000-0000EF010000}"/>
    <cellStyle name="Style 561 2" xfId="492" xr:uid="{00000000-0005-0000-0000-0000F0010000}"/>
    <cellStyle name="Style 669" xfId="493" xr:uid="{00000000-0005-0000-0000-0000F1010000}"/>
    <cellStyle name="Style 669 2" xfId="494" xr:uid="{00000000-0005-0000-0000-0000F2010000}"/>
    <cellStyle name="Style 670" xfId="495" xr:uid="{00000000-0005-0000-0000-0000F3010000}"/>
    <cellStyle name="Style 670 2" xfId="496" xr:uid="{00000000-0005-0000-0000-0000F4010000}"/>
    <cellStyle name="Style 671" xfId="497" xr:uid="{00000000-0005-0000-0000-0000F5010000}"/>
    <cellStyle name="Style 671 2" xfId="498" xr:uid="{00000000-0005-0000-0000-0000F6010000}"/>
    <cellStyle name="Style 672" xfId="499" xr:uid="{00000000-0005-0000-0000-0000F7010000}"/>
    <cellStyle name="Style 672 2" xfId="500" xr:uid="{00000000-0005-0000-0000-0000F8010000}"/>
    <cellStyle name="Style 673" xfId="501" xr:uid="{00000000-0005-0000-0000-0000F9010000}"/>
    <cellStyle name="Style 673 2" xfId="502" xr:uid="{00000000-0005-0000-0000-0000FA010000}"/>
    <cellStyle name="Style 674" xfId="503" xr:uid="{00000000-0005-0000-0000-0000FB010000}"/>
    <cellStyle name="Style 674 2" xfId="504" xr:uid="{00000000-0005-0000-0000-0000FC010000}"/>
    <cellStyle name="Style 675" xfId="505" xr:uid="{00000000-0005-0000-0000-0000FD010000}"/>
    <cellStyle name="Style 675 2" xfId="506" xr:uid="{00000000-0005-0000-0000-0000FE010000}"/>
    <cellStyle name="Style 676" xfId="507" xr:uid="{00000000-0005-0000-0000-0000FF010000}"/>
    <cellStyle name="Style 676 2" xfId="508" xr:uid="{00000000-0005-0000-0000-000000020000}"/>
    <cellStyle name="Style 707" xfId="509" xr:uid="{00000000-0005-0000-0000-000001020000}"/>
    <cellStyle name="Style 707 2" xfId="510" xr:uid="{00000000-0005-0000-0000-000002020000}"/>
    <cellStyle name="Style 707 3" xfId="511" xr:uid="{00000000-0005-0000-0000-000003020000}"/>
    <cellStyle name="Style 707 4" xfId="512" xr:uid="{00000000-0005-0000-0000-000004020000}"/>
    <cellStyle name="Style 708" xfId="513" xr:uid="{00000000-0005-0000-0000-000005020000}"/>
    <cellStyle name="Style 708 2" xfId="514" xr:uid="{00000000-0005-0000-0000-000006020000}"/>
    <cellStyle name="Style 708 3" xfId="515" xr:uid="{00000000-0005-0000-0000-000007020000}"/>
    <cellStyle name="Style 708 4" xfId="516" xr:uid="{00000000-0005-0000-0000-000008020000}"/>
    <cellStyle name="Style 709" xfId="517" xr:uid="{00000000-0005-0000-0000-000009020000}"/>
    <cellStyle name="Style 709 2" xfId="518" xr:uid="{00000000-0005-0000-0000-00000A020000}"/>
    <cellStyle name="Style 709 3" xfId="519" xr:uid="{00000000-0005-0000-0000-00000B020000}"/>
    <cellStyle name="Style 709 4" xfId="520" xr:uid="{00000000-0005-0000-0000-00000C020000}"/>
    <cellStyle name="Style 710" xfId="521" xr:uid="{00000000-0005-0000-0000-00000D020000}"/>
    <cellStyle name="Style 710 2" xfId="522" xr:uid="{00000000-0005-0000-0000-00000E020000}"/>
    <cellStyle name="Style 710 3" xfId="523" xr:uid="{00000000-0005-0000-0000-00000F020000}"/>
    <cellStyle name="Style 710 4" xfId="524" xr:uid="{00000000-0005-0000-0000-000010020000}"/>
    <cellStyle name="Style 711" xfId="525" xr:uid="{00000000-0005-0000-0000-000011020000}"/>
    <cellStyle name="Style 711 2" xfId="526" xr:uid="{00000000-0005-0000-0000-000012020000}"/>
    <cellStyle name="Style 711 3" xfId="527" xr:uid="{00000000-0005-0000-0000-000013020000}"/>
    <cellStyle name="Style 711 4" xfId="528" xr:uid="{00000000-0005-0000-0000-000014020000}"/>
    <cellStyle name="Style 712" xfId="529" xr:uid="{00000000-0005-0000-0000-000015020000}"/>
    <cellStyle name="Style 712 2" xfId="530" xr:uid="{00000000-0005-0000-0000-000016020000}"/>
    <cellStyle name="Style 712 3" xfId="531" xr:uid="{00000000-0005-0000-0000-000017020000}"/>
    <cellStyle name="Style 712 4" xfId="532" xr:uid="{00000000-0005-0000-0000-000018020000}"/>
    <cellStyle name="Style 713" xfId="533" xr:uid="{00000000-0005-0000-0000-000019020000}"/>
    <cellStyle name="Style 713 2" xfId="534" xr:uid="{00000000-0005-0000-0000-00001A020000}"/>
    <cellStyle name="Style 713 3" xfId="535" xr:uid="{00000000-0005-0000-0000-00001B020000}"/>
    <cellStyle name="Style 713 4" xfId="536" xr:uid="{00000000-0005-0000-0000-00001C020000}"/>
    <cellStyle name="Style 714" xfId="537" xr:uid="{00000000-0005-0000-0000-00001D020000}"/>
    <cellStyle name="Style 714 2" xfId="538" xr:uid="{00000000-0005-0000-0000-00001E020000}"/>
    <cellStyle name="Style 714 3" xfId="539" xr:uid="{00000000-0005-0000-0000-00001F020000}"/>
    <cellStyle name="Style 714 4" xfId="540" xr:uid="{00000000-0005-0000-0000-000020020000}"/>
    <cellStyle name="Style 723" xfId="541" xr:uid="{00000000-0005-0000-0000-000021020000}"/>
    <cellStyle name="Style 723 2" xfId="542" xr:uid="{00000000-0005-0000-0000-000022020000}"/>
    <cellStyle name="Style 740" xfId="543" xr:uid="{00000000-0005-0000-0000-000023020000}"/>
    <cellStyle name="Style 740 2" xfId="544" xr:uid="{00000000-0005-0000-0000-000024020000}"/>
    <cellStyle name="Style 740 3" xfId="545" xr:uid="{00000000-0005-0000-0000-000025020000}"/>
    <cellStyle name="Style 740 4" xfId="546" xr:uid="{00000000-0005-0000-0000-000026020000}"/>
    <cellStyle name="Style 741" xfId="547" xr:uid="{00000000-0005-0000-0000-000027020000}"/>
    <cellStyle name="Style 741 2" xfId="548" xr:uid="{00000000-0005-0000-0000-000028020000}"/>
    <cellStyle name="Style 741 3" xfId="549" xr:uid="{00000000-0005-0000-0000-000029020000}"/>
    <cellStyle name="Style 741 4" xfId="550" xr:uid="{00000000-0005-0000-0000-00002A020000}"/>
    <cellStyle name="Style 742" xfId="551" xr:uid="{00000000-0005-0000-0000-00002B020000}"/>
    <cellStyle name="Style 742 2" xfId="552" xr:uid="{00000000-0005-0000-0000-00002C020000}"/>
    <cellStyle name="Style 742 3" xfId="553" xr:uid="{00000000-0005-0000-0000-00002D020000}"/>
    <cellStyle name="Style 742 4" xfId="554" xr:uid="{00000000-0005-0000-0000-00002E020000}"/>
    <cellStyle name="Style 743" xfId="555" xr:uid="{00000000-0005-0000-0000-00002F020000}"/>
    <cellStyle name="Style 743 2" xfId="556" xr:uid="{00000000-0005-0000-0000-000030020000}"/>
    <cellStyle name="Style 743 3" xfId="557" xr:uid="{00000000-0005-0000-0000-000031020000}"/>
    <cellStyle name="Style 743 4" xfId="558" xr:uid="{00000000-0005-0000-0000-000032020000}"/>
    <cellStyle name="Style 744" xfId="559" xr:uid="{00000000-0005-0000-0000-000033020000}"/>
    <cellStyle name="Style 744 2" xfId="560" xr:uid="{00000000-0005-0000-0000-000034020000}"/>
    <cellStyle name="Style 744 3" xfId="561" xr:uid="{00000000-0005-0000-0000-000035020000}"/>
    <cellStyle name="Style 744 4" xfId="562" xr:uid="{00000000-0005-0000-0000-000036020000}"/>
    <cellStyle name="Style 745" xfId="563" xr:uid="{00000000-0005-0000-0000-000037020000}"/>
    <cellStyle name="Style 745 2" xfId="564" xr:uid="{00000000-0005-0000-0000-000038020000}"/>
    <cellStyle name="Style 745 3" xfId="565" xr:uid="{00000000-0005-0000-0000-000039020000}"/>
    <cellStyle name="Style 745 4" xfId="566" xr:uid="{00000000-0005-0000-0000-00003A020000}"/>
    <cellStyle name="Style 746" xfId="567" xr:uid="{00000000-0005-0000-0000-00003B020000}"/>
    <cellStyle name="Style 746 2" xfId="568" xr:uid="{00000000-0005-0000-0000-00003C020000}"/>
    <cellStyle name="Style 746 3" xfId="569" xr:uid="{00000000-0005-0000-0000-00003D020000}"/>
    <cellStyle name="Style 746 4" xfId="570" xr:uid="{00000000-0005-0000-0000-00003E020000}"/>
    <cellStyle name="Style 747" xfId="571" xr:uid="{00000000-0005-0000-0000-00003F020000}"/>
    <cellStyle name="Style 747 2" xfId="572" xr:uid="{00000000-0005-0000-0000-000040020000}"/>
    <cellStyle name="Style 747 3" xfId="573" xr:uid="{00000000-0005-0000-0000-000041020000}"/>
    <cellStyle name="Style 747 4" xfId="574" xr:uid="{00000000-0005-0000-0000-000042020000}"/>
    <cellStyle name="Style 868" xfId="575" xr:uid="{00000000-0005-0000-0000-000043020000}"/>
    <cellStyle name="Style 868 2" xfId="576" xr:uid="{00000000-0005-0000-0000-000044020000}"/>
    <cellStyle name="Style 902" xfId="577" xr:uid="{00000000-0005-0000-0000-000045020000}"/>
    <cellStyle name="Style 902 2" xfId="578" xr:uid="{00000000-0005-0000-0000-000046020000}"/>
    <cellStyle name="Style 902 3" xfId="579" xr:uid="{00000000-0005-0000-0000-000047020000}"/>
    <cellStyle name="Style 902 4" xfId="580" xr:uid="{00000000-0005-0000-0000-000048020000}"/>
    <cellStyle name="Style 903" xfId="581" xr:uid="{00000000-0005-0000-0000-000049020000}"/>
    <cellStyle name="Style 903 2" xfId="582" xr:uid="{00000000-0005-0000-0000-00004A020000}"/>
    <cellStyle name="Style 903 3" xfId="583" xr:uid="{00000000-0005-0000-0000-00004B020000}"/>
    <cellStyle name="Style 903 4" xfId="584" xr:uid="{00000000-0005-0000-0000-00004C020000}"/>
    <cellStyle name="Style 904" xfId="585" xr:uid="{00000000-0005-0000-0000-00004D020000}"/>
    <cellStyle name="Style 904 2" xfId="586" xr:uid="{00000000-0005-0000-0000-00004E020000}"/>
    <cellStyle name="Style 904 3" xfId="587" xr:uid="{00000000-0005-0000-0000-00004F020000}"/>
    <cellStyle name="Style 904 4" xfId="588" xr:uid="{00000000-0005-0000-0000-000050020000}"/>
    <cellStyle name="Style 905" xfId="589" xr:uid="{00000000-0005-0000-0000-000051020000}"/>
    <cellStyle name="Style 905 2" xfId="590" xr:uid="{00000000-0005-0000-0000-000052020000}"/>
    <cellStyle name="Style 905 3" xfId="591" xr:uid="{00000000-0005-0000-0000-000053020000}"/>
    <cellStyle name="Style 905 4" xfId="592" xr:uid="{00000000-0005-0000-0000-000054020000}"/>
    <cellStyle name="Style 910" xfId="593" xr:uid="{00000000-0005-0000-0000-000055020000}"/>
    <cellStyle name="Style 910 2" xfId="594" xr:uid="{00000000-0005-0000-0000-000056020000}"/>
    <cellStyle name="Style 910 3" xfId="595" xr:uid="{00000000-0005-0000-0000-000057020000}"/>
    <cellStyle name="Style 910 4" xfId="596" xr:uid="{00000000-0005-0000-0000-000058020000}"/>
    <cellStyle name="Style 911" xfId="597" xr:uid="{00000000-0005-0000-0000-000059020000}"/>
    <cellStyle name="Style 911 2" xfId="598" xr:uid="{00000000-0005-0000-0000-00005A020000}"/>
    <cellStyle name="Style 911 3" xfId="599" xr:uid="{00000000-0005-0000-0000-00005B020000}"/>
    <cellStyle name="Style 911 4" xfId="600" xr:uid="{00000000-0005-0000-0000-00005C020000}"/>
    <cellStyle name="Style 912" xfId="601" xr:uid="{00000000-0005-0000-0000-00005D020000}"/>
    <cellStyle name="Style 912 2" xfId="602" xr:uid="{00000000-0005-0000-0000-00005E020000}"/>
    <cellStyle name="Style 912 3" xfId="603" xr:uid="{00000000-0005-0000-0000-00005F020000}"/>
    <cellStyle name="Style 912 4" xfId="604" xr:uid="{00000000-0005-0000-0000-000060020000}"/>
    <cellStyle name="Style 913" xfId="605" xr:uid="{00000000-0005-0000-0000-000061020000}"/>
    <cellStyle name="Style 913 2" xfId="606" xr:uid="{00000000-0005-0000-0000-000062020000}"/>
    <cellStyle name="Style 913 3" xfId="607" xr:uid="{00000000-0005-0000-0000-000063020000}"/>
    <cellStyle name="Style 913 4" xfId="608" xr:uid="{00000000-0005-0000-0000-000064020000}"/>
    <cellStyle name="Style 918" xfId="609" xr:uid="{00000000-0005-0000-0000-000065020000}"/>
    <cellStyle name="Style 918 2" xfId="610" xr:uid="{00000000-0005-0000-0000-000066020000}"/>
    <cellStyle name="Style 918 3" xfId="611" xr:uid="{00000000-0005-0000-0000-000067020000}"/>
    <cellStyle name="Style 918 4" xfId="612" xr:uid="{00000000-0005-0000-0000-000068020000}"/>
    <cellStyle name="Style 919" xfId="613" xr:uid="{00000000-0005-0000-0000-000069020000}"/>
    <cellStyle name="Style 919 2" xfId="614" xr:uid="{00000000-0005-0000-0000-00006A020000}"/>
    <cellStyle name="Style 919 3" xfId="615" xr:uid="{00000000-0005-0000-0000-00006B020000}"/>
    <cellStyle name="Style 919 4" xfId="616" xr:uid="{00000000-0005-0000-0000-00006C020000}"/>
    <cellStyle name="Style 920" xfId="617" xr:uid="{00000000-0005-0000-0000-00006D020000}"/>
    <cellStyle name="Style 920 2" xfId="618" xr:uid="{00000000-0005-0000-0000-00006E020000}"/>
    <cellStyle name="Style 920 3" xfId="619" xr:uid="{00000000-0005-0000-0000-00006F020000}"/>
    <cellStyle name="Style 920 4" xfId="620" xr:uid="{00000000-0005-0000-0000-000070020000}"/>
    <cellStyle name="Style 921" xfId="621" xr:uid="{00000000-0005-0000-0000-000071020000}"/>
    <cellStyle name="Style 921 2" xfId="622" xr:uid="{00000000-0005-0000-0000-000072020000}"/>
    <cellStyle name="Style 921 3" xfId="623" xr:uid="{00000000-0005-0000-0000-000073020000}"/>
    <cellStyle name="Style 921 4" xfId="624" xr:uid="{00000000-0005-0000-0000-000074020000}"/>
    <cellStyle name="Style 926" xfId="625" xr:uid="{00000000-0005-0000-0000-000075020000}"/>
    <cellStyle name="Style 926 2" xfId="626" xr:uid="{00000000-0005-0000-0000-000076020000}"/>
    <cellStyle name="Style 926 3" xfId="627" xr:uid="{00000000-0005-0000-0000-000077020000}"/>
    <cellStyle name="Style 926 4" xfId="628" xr:uid="{00000000-0005-0000-0000-000078020000}"/>
    <cellStyle name="Style 927" xfId="629" xr:uid="{00000000-0005-0000-0000-000079020000}"/>
    <cellStyle name="Style 927 2" xfId="630" xr:uid="{00000000-0005-0000-0000-00007A020000}"/>
    <cellStyle name="Style 927 3" xfId="631" xr:uid="{00000000-0005-0000-0000-00007B020000}"/>
    <cellStyle name="Style 927 4" xfId="632" xr:uid="{00000000-0005-0000-0000-00007C020000}"/>
    <cellStyle name="Style 928" xfId="633" xr:uid="{00000000-0005-0000-0000-00007D020000}"/>
    <cellStyle name="Style 928 2" xfId="634" xr:uid="{00000000-0005-0000-0000-00007E020000}"/>
    <cellStyle name="Style 928 3" xfId="635" xr:uid="{00000000-0005-0000-0000-00007F020000}"/>
    <cellStyle name="Style 928 4" xfId="636" xr:uid="{00000000-0005-0000-0000-000080020000}"/>
    <cellStyle name="Style 929" xfId="637" xr:uid="{00000000-0005-0000-0000-000081020000}"/>
    <cellStyle name="Style 929 2" xfId="638" xr:uid="{00000000-0005-0000-0000-000082020000}"/>
    <cellStyle name="Style 929 3" xfId="639" xr:uid="{00000000-0005-0000-0000-000083020000}"/>
    <cellStyle name="Style 929 4" xfId="640" xr:uid="{00000000-0005-0000-0000-000084020000}"/>
    <cellStyle name="Style 934" xfId="641" xr:uid="{00000000-0005-0000-0000-000085020000}"/>
    <cellStyle name="Style 934 2" xfId="642" xr:uid="{00000000-0005-0000-0000-000086020000}"/>
    <cellStyle name="Style 934 3" xfId="643" xr:uid="{00000000-0005-0000-0000-000087020000}"/>
    <cellStyle name="Style 934 4" xfId="644" xr:uid="{00000000-0005-0000-0000-000088020000}"/>
    <cellStyle name="Style 935" xfId="645" xr:uid="{00000000-0005-0000-0000-000089020000}"/>
    <cellStyle name="Style 935 2" xfId="646" xr:uid="{00000000-0005-0000-0000-00008A020000}"/>
    <cellStyle name="Style 935 3" xfId="647" xr:uid="{00000000-0005-0000-0000-00008B020000}"/>
    <cellStyle name="Style 935 4" xfId="648" xr:uid="{00000000-0005-0000-0000-00008C020000}"/>
    <cellStyle name="Style 936" xfId="649" xr:uid="{00000000-0005-0000-0000-00008D020000}"/>
    <cellStyle name="Style 936 2" xfId="650" xr:uid="{00000000-0005-0000-0000-00008E020000}"/>
    <cellStyle name="Style 936 3" xfId="651" xr:uid="{00000000-0005-0000-0000-00008F020000}"/>
    <cellStyle name="Style 936 4" xfId="652" xr:uid="{00000000-0005-0000-0000-000090020000}"/>
    <cellStyle name="Style 937" xfId="653" xr:uid="{00000000-0005-0000-0000-000091020000}"/>
    <cellStyle name="Style 937 2" xfId="654" xr:uid="{00000000-0005-0000-0000-000092020000}"/>
    <cellStyle name="Style 937 3" xfId="655" xr:uid="{00000000-0005-0000-0000-000093020000}"/>
    <cellStyle name="Style 937 4" xfId="656" xr:uid="{00000000-0005-0000-0000-000094020000}"/>
    <cellStyle name="Style 942" xfId="657" xr:uid="{00000000-0005-0000-0000-000095020000}"/>
    <cellStyle name="Style 942 2" xfId="658" xr:uid="{00000000-0005-0000-0000-000096020000}"/>
    <cellStyle name="Style 942 3" xfId="659" xr:uid="{00000000-0005-0000-0000-000097020000}"/>
    <cellStyle name="Style 942 4" xfId="660" xr:uid="{00000000-0005-0000-0000-000098020000}"/>
    <cellStyle name="Style 943" xfId="661" xr:uid="{00000000-0005-0000-0000-000099020000}"/>
    <cellStyle name="Style 943 2" xfId="662" xr:uid="{00000000-0005-0000-0000-00009A020000}"/>
    <cellStyle name="Style 943 3" xfId="663" xr:uid="{00000000-0005-0000-0000-00009B020000}"/>
    <cellStyle name="Style 943 4" xfId="664" xr:uid="{00000000-0005-0000-0000-00009C020000}"/>
    <cellStyle name="Style 944" xfId="665" xr:uid="{00000000-0005-0000-0000-00009D020000}"/>
    <cellStyle name="Style 944 2" xfId="666" xr:uid="{00000000-0005-0000-0000-00009E020000}"/>
    <cellStyle name="Style 944 3" xfId="667" xr:uid="{00000000-0005-0000-0000-00009F020000}"/>
    <cellStyle name="Style 944 4" xfId="668" xr:uid="{00000000-0005-0000-0000-0000A0020000}"/>
    <cellStyle name="Style 945" xfId="669" xr:uid="{00000000-0005-0000-0000-0000A1020000}"/>
    <cellStyle name="Style 945 2" xfId="670" xr:uid="{00000000-0005-0000-0000-0000A2020000}"/>
    <cellStyle name="Style 945 3" xfId="671" xr:uid="{00000000-0005-0000-0000-0000A3020000}"/>
    <cellStyle name="Style 945 4" xfId="672" xr:uid="{00000000-0005-0000-0000-0000A4020000}"/>
    <cellStyle name="Style 950" xfId="673" xr:uid="{00000000-0005-0000-0000-0000A5020000}"/>
    <cellStyle name="Style 950 2" xfId="674" xr:uid="{00000000-0005-0000-0000-0000A6020000}"/>
    <cellStyle name="Style 950 3" xfId="675" xr:uid="{00000000-0005-0000-0000-0000A7020000}"/>
    <cellStyle name="Style 950 4" xfId="676" xr:uid="{00000000-0005-0000-0000-0000A8020000}"/>
    <cellStyle name="Style 951" xfId="677" xr:uid="{00000000-0005-0000-0000-0000A9020000}"/>
    <cellStyle name="Style 951 2" xfId="678" xr:uid="{00000000-0005-0000-0000-0000AA020000}"/>
    <cellStyle name="Style 951 3" xfId="679" xr:uid="{00000000-0005-0000-0000-0000AB020000}"/>
    <cellStyle name="Style 951 4" xfId="680" xr:uid="{00000000-0005-0000-0000-0000AC020000}"/>
    <cellStyle name="Style 952" xfId="681" xr:uid="{00000000-0005-0000-0000-0000AD020000}"/>
    <cellStyle name="Style 952 2" xfId="682" xr:uid="{00000000-0005-0000-0000-0000AE020000}"/>
    <cellStyle name="Style 952 3" xfId="683" xr:uid="{00000000-0005-0000-0000-0000AF020000}"/>
    <cellStyle name="Style 952 4" xfId="684" xr:uid="{00000000-0005-0000-0000-0000B0020000}"/>
    <cellStyle name="Style 953" xfId="685" xr:uid="{00000000-0005-0000-0000-0000B1020000}"/>
    <cellStyle name="Style 953 2" xfId="686" xr:uid="{00000000-0005-0000-0000-0000B2020000}"/>
    <cellStyle name="Style 953 3" xfId="687" xr:uid="{00000000-0005-0000-0000-0000B3020000}"/>
    <cellStyle name="Style 953 4" xfId="688" xr:uid="{00000000-0005-0000-0000-0000B4020000}"/>
    <cellStyle name="Style 958" xfId="689" xr:uid="{00000000-0005-0000-0000-0000B5020000}"/>
    <cellStyle name="Style 958 2" xfId="690" xr:uid="{00000000-0005-0000-0000-0000B6020000}"/>
    <cellStyle name="Style 958 3" xfId="691" xr:uid="{00000000-0005-0000-0000-0000B7020000}"/>
    <cellStyle name="Style 958 4" xfId="692" xr:uid="{00000000-0005-0000-0000-0000B8020000}"/>
    <cellStyle name="Style 959" xfId="693" xr:uid="{00000000-0005-0000-0000-0000B9020000}"/>
    <cellStyle name="Style 959 2" xfId="694" xr:uid="{00000000-0005-0000-0000-0000BA020000}"/>
    <cellStyle name="Style 959 3" xfId="695" xr:uid="{00000000-0005-0000-0000-0000BB020000}"/>
    <cellStyle name="Style 959 4" xfId="696" xr:uid="{00000000-0005-0000-0000-0000BC020000}"/>
    <cellStyle name="Style 960" xfId="697" xr:uid="{00000000-0005-0000-0000-0000BD020000}"/>
    <cellStyle name="Style 960 2" xfId="698" xr:uid="{00000000-0005-0000-0000-0000BE020000}"/>
    <cellStyle name="Style 960 3" xfId="699" xr:uid="{00000000-0005-0000-0000-0000BF020000}"/>
    <cellStyle name="Style 960 4" xfId="700" xr:uid="{00000000-0005-0000-0000-0000C0020000}"/>
    <cellStyle name="Style 961" xfId="701" xr:uid="{00000000-0005-0000-0000-0000C1020000}"/>
    <cellStyle name="Style 961 2" xfId="702" xr:uid="{00000000-0005-0000-0000-0000C2020000}"/>
    <cellStyle name="Style 961 3" xfId="703" xr:uid="{00000000-0005-0000-0000-0000C3020000}"/>
    <cellStyle name="Style 961 4" xfId="704" xr:uid="{00000000-0005-0000-0000-0000C4020000}"/>
    <cellStyle name="Style 966" xfId="705" xr:uid="{00000000-0005-0000-0000-0000C5020000}"/>
    <cellStyle name="Style 966 2" xfId="706" xr:uid="{00000000-0005-0000-0000-0000C6020000}"/>
    <cellStyle name="Style 966 3" xfId="707" xr:uid="{00000000-0005-0000-0000-0000C7020000}"/>
    <cellStyle name="Style 966 4" xfId="708" xr:uid="{00000000-0005-0000-0000-0000C8020000}"/>
    <cellStyle name="Style 967" xfId="709" xr:uid="{00000000-0005-0000-0000-0000C9020000}"/>
    <cellStyle name="Style 967 2" xfId="710" xr:uid="{00000000-0005-0000-0000-0000CA020000}"/>
    <cellStyle name="Style 967 3" xfId="711" xr:uid="{00000000-0005-0000-0000-0000CB020000}"/>
    <cellStyle name="Style 967 4" xfId="712" xr:uid="{00000000-0005-0000-0000-0000CC020000}"/>
    <cellStyle name="Style 968" xfId="713" xr:uid="{00000000-0005-0000-0000-0000CD020000}"/>
    <cellStyle name="Style 968 2" xfId="714" xr:uid="{00000000-0005-0000-0000-0000CE020000}"/>
    <cellStyle name="Style 968 3" xfId="715" xr:uid="{00000000-0005-0000-0000-0000CF020000}"/>
    <cellStyle name="Style 968 4" xfId="716" xr:uid="{00000000-0005-0000-0000-0000D0020000}"/>
    <cellStyle name="Style 969" xfId="717" xr:uid="{00000000-0005-0000-0000-0000D1020000}"/>
    <cellStyle name="Style 969 2" xfId="718" xr:uid="{00000000-0005-0000-0000-0000D2020000}"/>
    <cellStyle name="Style 969 3" xfId="719" xr:uid="{00000000-0005-0000-0000-0000D3020000}"/>
    <cellStyle name="Style 969 4" xfId="720" xr:uid="{00000000-0005-0000-0000-0000D4020000}"/>
    <cellStyle name="Style 974" xfId="721" xr:uid="{00000000-0005-0000-0000-0000D5020000}"/>
    <cellStyle name="Style 974 2" xfId="722" xr:uid="{00000000-0005-0000-0000-0000D6020000}"/>
    <cellStyle name="Style 974 3" xfId="723" xr:uid="{00000000-0005-0000-0000-0000D7020000}"/>
    <cellStyle name="Style 974 4" xfId="724" xr:uid="{00000000-0005-0000-0000-0000D8020000}"/>
    <cellStyle name="Style 975" xfId="725" xr:uid="{00000000-0005-0000-0000-0000D9020000}"/>
    <cellStyle name="Style 975 2" xfId="726" xr:uid="{00000000-0005-0000-0000-0000DA020000}"/>
    <cellStyle name="Style 975 3" xfId="727" xr:uid="{00000000-0005-0000-0000-0000DB020000}"/>
    <cellStyle name="Style 975 4" xfId="728" xr:uid="{00000000-0005-0000-0000-0000DC020000}"/>
    <cellStyle name="Style 976" xfId="729" xr:uid="{00000000-0005-0000-0000-0000DD020000}"/>
    <cellStyle name="Style 976 2" xfId="730" xr:uid="{00000000-0005-0000-0000-0000DE020000}"/>
    <cellStyle name="Style 976 3" xfId="731" xr:uid="{00000000-0005-0000-0000-0000DF020000}"/>
    <cellStyle name="Style 976 4" xfId="732" xr:uid="{00000000-0005-0000-0000-0000E0020000}"/>
    <cellStyle name="Style 977" xfId="733" xr:uid="{00000000-0005-0000-0000-0000E1020000}"/>
    <cellStyle name="Style 977 2" xfId="734" xr:uid="{00000000-0005-0000-0000-0000E2020000}"/>
    <cellStyle name="Style 977 3" xfId="735" xr:uid="{00000000-0005-0000-0000-0000E3020000}"/>
    <cellStyle name="Style 977 4" xfId="736" xr:uid="{00000000-0005-0000-0000-0000E4020000}"/>
    <cellStyle name="Style 979" xfId="737" xr:uid="{00000000-0005-0000-0000-0000E5020000}"/>
    <cellStyle name="Style 979 2" xfId="738" xr:uid="{00000000-0005-0000-0000-0000E6020000}"/>
    <cellStyle name="Style 981" xfId="739" xr:uid="{00000000-0005-0000-0000-0000E7020000}"/>
    <cellStyle name="Style 981 2" xfId="740" xr:uid="{00000000-0005-0000-0000-0000E8020000}"/>
    <cellStyle name="Style 981 3" xfId="741" xr:uid="{00000000-0005-0000-0000-0000E9020000}"/>
    <cellStyle name="Style 981 4" xfId="742" xr:uid="{00000000-0005-0000-0000-0000EA020000}"/>
    <cellStyle name="Style 982" xfId="743" xr:uid="{00000000-0005-0000-0000-0000EB020000}"/>
    <cellStyle name="Style 982 2" xfId="744" xr:uid="{00000000-0005-0000-0000-0000EC020000}"/>
    <cellStyle name="Style 982 3" xfId="745" xr:uid="{00000000-0005-0000-0000-0000ED020000}"/>
    <cellStyle name="Style 982 4" xfId="746" xr:uid="{00000000-0005-0000-0000-0000EE020000}"/>
    <cellStyle name="Style 983" xfId="747" xr:uid="{00000000-0005-0000-0000-0000EF020000}"/>
    <cellStyle name="Style 983 2" xfId="748" xr:uid="{00000000-0005-0000-0000-0000F0020000}"/>
    <cellStyle name="Style 983 3" xfId="749" xr:uid="{00000000-0005-0000-0000-0000F1020000}"/>
    <cellStyle name="Style 983 4" xfId="750" xr:uid="{00000000-0005-0000-0000-0000F2020000}"/>
    <cellStyle name="Style 984" xfId="751" xr:uid="{00000000-0005-0000-0000-0000F3020000}"/>
    <cellStyle name="Style 984 2" xfId="752" xr:uid="{00000000-0005-0000-0000-0000F4020000}"/>
    <cellStyle name="Style 984 3" xfId="753" xr:uid="{00000000-0005-0000-0000-0000F5020000}"/>
    <cellStyle name="Style 984 4" xfId="754" xr:uid="{00000000-0005-0000-0000-0000F6020000}"/>
    <cellStyle name="Style 985" xfId="755" xr:uid="{00000000-0005-0000-0000-0000F7020000}"/>
    <cellStyle name="Style 985 2" xfId="756" xr:uid="{00000000-0005-0000-0000-0000F8020000}"/>
    <cellStyle name="Style 985 3" xfId="757" xr:uid="{00000000-0005-0000-0000-0000F9020000}"/>
    <cellStyle name="Style 985 4" xfId="758" xr:uid="{00000000-0005-0000-0000-0000FA020000}"/>
    <cellStyle name="Style 986" xfId="759" xr:uid="{00000000-0005-0000-0000-0000FB020000}"/>
    <cellStyle name="Style 986 2" xfId="760" xr:uid="{00000000-0005-0000-0000-0000FC020000}"/>
    <cellStyle name="Style 986 3" xfId="761" xr:uid="{00000000-0005-0000-0000-0000FD020000}"/>
    <cellStyle name="Style 986 4" xfId="762" xr:uid="{00000000-0005-0000-0000-0000FE020000}"/>
    <cellStyle name="Style 987" xfId="763" xr:uid="{00000000-0005-0000-0000-0000FF020000}"/>
    <cellStyle name="Style 987 2" xfId="764" xr:uid="{00000000-0005-0000-0000-000000030000}"/>
    <cellStyle name="Style 987 3" xfId="765" xr:uid="{00000000-0005-0000-0000-000001030000}"/>
    <cellStyle name="Style 987 4" xfId="766" xr:uid="{00000000-0005-0000-0000-000002030000}"/>
    <cellStyle name="Style 988" xfId="767" xr:uid="{00000000-0005-0000-0000-000003030000}"/>
    <cellStyle name="Style 988 2" xfId="768" xr:uid="{00000000-0005-0000-0000-000004030000}"/>
    <cellStyle name="Style 988 3" xfId="769" xr:uid="{00000000-0005-0000-0000-000005030000}"/>
    <cellStyle name="Style 988 4" xfId="770" xr:uid="{00000000-0005-0000-0000-000006030000}"/>
    <cellStyle name="Style 989" xfId="771" xr:uid="{00000000-0005-0000-0000-000007030000}"/>
    <cellStyle name="Style 989 2" xfId="772" xr:uid="{00000000-0005-0000-0000-000008030000}"/>
    <cellStyle name="Style 989 3" xfId="773" xr:uid="{00000000-0005-0000-0000-000009030000}"/>
    <cellStyle name="Style 989 4" xfId="774" xr:uid="{00000000-0005-0000-0000-00000A030000}"/>
    <cellStyle name="Style 991" xfId="775" xr:uid="{00000000-0005-0000-0000-00000B030000}"/>
    <cellStyle name="Style 991 2" xfId="776" xr:uid="{00000000-0005-0000-0000-00000C030000}"/>
    <cellStyle name="Title" xfId="777" builtinId="15" customBuiltin="1"/>
    <cellStyle name="Title 2" xfId="778" xr:uid="{00000000-0005-0000-0000-00000E030000}"/>
    <cellStyle name="Total" xfId="779" builtinId="25" customBuiltin="1"/>
    <cellStyle name="Total 2" xfId="780" xr:uid="{00000000-0005-0000-0000-000010030000}"/>
    <cellStyle name="Warning Text" xfId="781" builtinId="11" customBuiltin="1"/>
    <cellStyle name="Warning Text 2" xfId="782" xr:uid="{00000000-0005-0000-0000-000012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E5000"/>
      <rgbColor rgb="0000FF00"/>
      <rgbColor rgb="00009CDE"/>
      <rgbColor rgb="00FEDB00"/>
      <rgbColor rgb="00FF00FF"/>
      <rgbColor rgb="0000FFFF"/>
      <rgbColor rgb="00AA6520"/>
      <rgbColor rgb="00008000"/>
      <rgbColor rgb="00000080"/>
      <rgbColor rgb="00808000"/>
      <rgbColor rgb="00800080"/>
      <rgbColor rgb="00008080"/>
      <rgbColor rgb="00EAEAEA"/>
      <rgbColor rgb="00808080"/>
      <rgbColor rgb="009999FF"/>
      <rgbColor rgb="00BB793C"/>
      <rgbColor rgb="00620C0B"/>
      <rgbColor rgb="00590001"/>
      <rgbColor rgb="00404549"/>
      <rgbColor rgb="00CD9B7A"/>
      <rgbColor rgb="00990033"/>
      <rgbColor rgb="00EAEAEA"/>
      <rgbColor rgb="00000080"/>
      <rgbColor rgb="00A0A0A0"/>
      <rgbColor rgb="00CC9900"/>
      <rgbColor rgb="00008C99"/>
      <rgbColor rgb="00579A32"/>
      <rgbColor rgb="00CC6633"/>
      <rgbColor rgb="003366FF"/>
      <rgbColor rgb="00666666"/>
      <rgbColor rgb="0000CCFF"/>
      <rgbColor rgb="00CCFFFF"/>
      <rgbColor rgb="00CCFFCC"/>
      <rgbColor rgb="00FFFF99"/>
      <rgbColor rgb="0099CCFF"/>
      <rgbColor rgb="00FE5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ysClr val="windowText" lastClr="000000"/>
                </a:solidFill>
                <a:latin typeface="Arial"/>
              </a:defRPr>
            </a:pPr>
            <a:r>
              <a:rPr lang="en-US" sz="1800" b="1" i="0" u="none" strike="noStrike" baseline="0">
                <a:latin typeface="Arial" charset="0"/>
              </a:rPr>
              <a:t>Monthly Indexes</a:t>
            </a:r>
          </a:p>
        </c:rich>
      </c:tx>
      <c:overlay val="0"/>
    </c:title>
    <c:autoTitleDeleted val="0"/>
    <c:plotArea>
      <c:layout/>
      <c:lineChart>
        <c:grouping val="standard"/>
        <c:varyColors val="1"/>
        <c:ser>
          <c:idx val="0"/>
          <c:order val="0"/>
          <c:tx>
            <c:v>Occupancy Index (MPI)</c:v>
          </c:tx>
          <c:spPr>
            <a:ln w="38100">
              <a:solidFill>
                <a:srgbClr val="009CDE"/>
              </a:solidFill>
              <a:prstDash val="solid"/>
            </a:ln>
          </c:spPr>
          <c:marker>
            <c:symbol val="circle"/>
            <c:size val="6"/>
            <c:spPr>
              <a:solidFill>
                <a:srgbClr val="009CDE"/>
              </a:solidFill>
              <a:ln w="9525">
                <a:solidFill>
                  <a:srgbClr val="009CDE"/>
                </a:solidFill>
                <a:prstDash val="solid"/>
              </a:ln>
            </c:spPr>
          </c:marker>
          <c:cat>
            <c:strRef>
              <c:f>Comp!$C$20:$T$20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Comp!$C$23:$T$23</c:f>
              <c:numCache>
                <c:formatCode>0.0</c:formatCode>
                <c:ptCount val="18"/>
                <c:pt idx="0">
                  <c:v>125.0662746408286</c:v>
                </c:pt>
                <c:pt idx="1">
                  <c:v>146.57158853588092</c:v>
                </c:pt>
                <c:pt idx="2">
                  <c:v>101.52218048929042</c:v>
                </c:pt>
                <c:pt idx="3">
                  <c:v>109.12080239174462</c:v>
                </c:pt>
                <c:pt idx="4">
                  <c:v>107.53617244392659</c:v>
                </c:pt>
                <c:pt idx="5">
                  <c:v>116.99761289872269</c:v>
                </c:pt>
                <c:pt idx="6">
                  <c:v>152.35290325934398</c:v>
                </c:pt>
                <c:pt idx="7">
                  <c:v>124.19790116390001</c:v>
                </c:pt>
                <c:pt idx="8">
                  <c:v>122.66331996562589</c:v>
                </c:pt>
                <c:pt idx="9">
                  <c:v>129.04087799976813</c:v>
                </c:pt>
                <c:pt idx="10">
                  <c:v>119.53933795227098</c:v>
                </c:pt>
                <c:pt idx="11">
                  <c:v>106.45533162330524</c:v>
                </c:pt>
                <c:pt idx="12">
                  <c:v>129.03148279711763</c:v>
                </c:pt>
                <c:pt idx="13">
                  <c:v>140.1866428931354</c:v>
                </c:pt>
                <c:pt idx="14">
                  <c:v>126.96958392021013</c:v>
                </c:pt>
                <c:pt idx="15">
                  <c:v>125.42325675538913</c:v>
                </c:pt>
                <c:pt idx="16">
                  <c:v>120.07807346938776</c:v>
                </c:pt>
                <c:pt idx="17">
                  <c:v>94.014735212422025</c:v>
                </c:pt>
              </c:numCache>
            </c:numRef>
          </c:val>
          <c:smooth val="0"/>
          <c:extLst>
            <c:ext xmlns:c16="http://schemas.microsoft.com/office/drawing/2014/chart" uri="{C3380CC4-5D6E-409C-BE32-E72D297353CC}">
              <c16:uniqueId val="{00000000-9BBD-497F-A72D-C6091D6DC91A}"/>
            </c:ext>
          </c:extLst>
        </c:ser>
        <c:ser>
          <c:idx val="1"/>
          <c:order val="1"/>
          <c:tx>
            <c:v>ADR Index (ARI)</c:v>
          </c:tx>
          <c:spPr>
            <a:ln w="38100">
              <a:solidFill>
                <a:srgbClr val="D22630"/>
              </a:solidFill>
              <a:prstDash val="solid"/>
            </a:ln>
          </c:spPr>
          <c:marker>
            <c:symbol val="diamond"/>
            <c:size val="6"/>
            <c:spPr>
              <a:solidFill>
                <a:srgbClr val="D22630"/>
              </a:solidFill>
              <a:ln w="9525">
                <a:solidFill>
                  <a:srgbClr val="D22630"/>
                </a:solidFill>
                <a:prstDash val="solid"/>
              </a:ln>
            </c:spPr>
          </c:marker>
          <c:cat>
            <c:strRef>
              <c:f>Comp!$C$20:$T$20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Comp!$C$35:$T$35</c:f>
              <c:numCache>
                <c:formatCode>0.0</c:formatCode>
                <c:ptCount val="18"/>
                <c:pt idx="0">
                  <c:v>90.408776881489146</c:v>
                </c:pt>
                <c:pt idx="1">
                  <c:v>79.652080245058258</c:v>
                </c:pt>
                <c:pt idx="2">
                  <c:v>85.566780810816311</c:v>
                </c:pt>
                <c:pt idx="3">
                  <c:v>83.429714761281275</c:v>
                </c:pt>
                <c:pt idx="4">
                  <c:v>83.310268076249429</c:v>
                </c:pt>
                <c:pt idx="5">
                  <c:v>78.196584720636025</c:v>
                </c:pt>
                <c:pt idx="6">
                  <c:v>79.852798861586578</c:v>
                </c:pt>
                <c:pt idx="7">
                  <c:v>93.928538434968402</c:v>
                </c:pt>
                <c:pt idx="8">
                  <c:v>80.234511166374332</c:v>
                </c:pt>
                <c:pt idx="9">
                  <c:v>82.772568783084537</c:v>
                </c:pt>
                <c:pt idx="10">
                  <c:v>86.03324990190265</c:v>
                </c:pt>
                <c:pt idx="11">
                  <c:v>81.803814442762018</c:v>
                </c:pt>
                <c:pt idx="12">
                  <c:v>85.518034973771066</c:v>
                </c:pt>
                <c:pt idx="13">
                  <c:v>74.049202998951287</c:v>
                </c:pt>
                <c:pt idx="14">
                  <c:v>78.769382220682047</c:v>
                </c:pt>
                <c:pt idx="15">
                  <c:v>76.946773870098525</c:v>
                </c:pt>
                <c:pt idx="16">
                  <c:v>74.816944813795359</c:v>
                </c:pt>
                <c:pt idx="17">
                  <c:v>81.644944770007967</c:v>
                </c:pt>
              </c:numCache>
            </c:numRef>
          </c:val>
          <c:smooth val="0"/>
          <c:extLst>
            <c:ext xmlns:c16="http://schemas.microsoft.com/office/drawing/2014/chart" uri="{C3380CC4-5D6E-409C-BE32-E72D297353CC}">
              <c16:uniqueId val="{00000001-9BBD-497F-A72D-C6091D6DC91A}"/>
            </c:ext>
          </c:extLst>
        </c:ser>
        <c:ser>
          <c:idx val="2"/>
          <c:order val="2"/>
          <c:tx>
            <c:v>RevPAR Index (RGI)</c:v>
          </c:tx>
          <c:spPr>
            <a:ln w="38100">
              <a:solidFill>
                <a:srgbClr val="84BD00"/>
              </a:solidFill>
              <a:prstDash val="lgDash"/>
            </a:ln>
          </c:spPr>
          <c:marker>
            <c:symbol val="square"/>
            <c:size val="6"/>
            <c:spPr>
              <a:solidFill>
                <a:srgbClr val="84BD00"/>
              </a:solidFill>
              <a:ln w="9525">
                <a:solidFill>
                  <a:srgbClr val="84BD00"/>
                </a:solidFill>
                <a:prstDash val="solid"/>
              </a:ln>
            </c:spPr>
          </c:marker>
          <c:cat>
            <c:strRef>
              <c:f>Comp!$C$20:$T$20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Comp!$C$47:$T$47</c:f>
              <c:numCache>
                <c:formatCode>0.0</c:formatCode>
                <c:ptCount val="18"/>
                <c:pt idx="0">
                  <c:v>113.07088919401717</c:v>
                </c:pt>
                <c:pt idx="1">
                  <c:v>116.74731931705648</c:v>
                </c:pt>
                <c:pt idx="2">
                  <c:v>86.869261653632464</c:v>
                </c:pt>
                <c:pt idx="3">
                  <c:v>91.039174180653944</c:v>
                </c:pt>
                <c:pt idx="4">
                  <c:v>89.588673541973122</c:v>
                </c:pt>
                <c:pt idx="5">
                  <c:v>91.488137491471477</c:v>
                </c:pt>
                <c:pt idx="6">
                  <c:v>121.65805739947153</c:v>
                </c:pt>
                <c:pt idx="7">
                  <c:v>116.65727333015789</c:v>
                </c:pt>
                <c:pt idx="8">
                  <c:v>98.418315154865581</c:v>
                </c:pt>
                <c:pt idx="9">
                  <c:v>106.81044950065429</c:v>
                </c:pt>
                <c:pt idx="10">
                  <c:v>102.84357735155724</c:v>
                </c:pt>
                <c:pt idx="11">
                  <c:v>87.084521945555565</c:v>
                </c:pt>
                <c:pt idx="12">
                  <c:v>110.34518858561445</c:v>
                </c:pt>
                <c:pt idx="13">
                  <c:v>103.80709177335274</c:v>
                </c:pt>
                <c:pt idx="14">
                  <c:v>100.01315686211997</c:v>
                </c:pt>
                <c:pt idx="15">
                  <c:v>96.509149756082351</c:v>
                </c:pt>
                <c:pt idx="16">
                  <c:v>89.838745961060482</c:v>
                </c:pt>
                <c:pt idx="17">
                  <c:v>76.758278639851198</c:v>
                </c:pt>
              </c:numCache>
            </c:numRef>
          </c:val>
          <c:smooth val="0"/>
          <c:extLst>
            <c:ext xmlns:c16="http://schemas.microsoft.com/office/drawing/2014/chart" uri="{C3380CC4-5D6E-409C-BE32-E72D297353CC}">
              <c16:uniqueId val="{00000002-9BBD-497F-A72D-C6091D6DC91A}"/>
            </c:ext>
          </c:extLst>
        </c:ser>
        <c:ser>
          <c:idx val="3"/>
          <c:order val="3"/>
          <c:tx>
            <c:v>100 %</c:v>
          </c:tx>
          <c:spPr>
            <a:ln w="25400">
              <a:solidFill>
                <a:srgbClr val="000000"/>
              </a:solidFill>
              <a:prstDash val="lgDash"/>
            </a:ln>
          </c:spPr>
          <c:marker>
            <c:symbol val="none"/>
          </c:marker>
          <c:cat>
            <c:strRef>
              <c:f>Comp!$C$20:$T$20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Comp!$C$60:$T$60</c:f>
              <c:numCache>
                <c:formatCode>General</c:formatCode>
                <c:ptCount val="1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numCache>
            </c:numRef>
          </c:val>
          <c:smooth val="0"/>
          <c:extLst>
            <c:ext xmlns:c16="http://schemas.microsoft.com/office/drawing/2014/chart" uri="{C3380CC4-5D6E-409C-BE32-E72D297353CC}">
              <c16:uniqueId val="{00000003-9BBD-497F-A72D-C6091D6DC91A}"/>
            </c:ext>
          </c:extLst>
        </c:ser>
        <c:dLbls>
          <c:showLegendKey val="0"/>
          <c:showVal val="0"/>
          <c:showCatName val="0"/>
          <c:showSerName val="0"/>
          <c:showPercent val="0"/>
          <c:showBubbleSize val="0"/>
        </c:dLbls>
        <c:marker val="1"/>
        <c:smooth val="0"/>
        <c:axId val="1"/>
        <c:axId val="4"/>
      </c:lineChart>
      <c:catAx>
        <c:axId val="1"/>
        <c:scaling>
          <c:orientation val="minMax"/>
        </c:scaling>
        <c:delete val="0"/>
        <c:axPos val="b"/>
        <c:numFmt formatCode="General" sourceLinked="1"/>
        <c:majorTickMark val="none"/>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157"/>
          <c:min val="69"/>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200" b="0" i="0" u="none" strike="noStrike" baseline="0">
                <a:solidFill>
                  <a:sysClr val="windowText" lastClr="000000"/>
                </a:solidFill>
                <a:latin typeface="Arial"/>
              </a:defRPr>
            </a:pPr>
            <a:endParaRPr lang="en-US"/>
          </a:p>
        </c:txPr>
      </c:legendEntry>
      <c:legendEntry>
        <c:idx val="1"/>
        <c:txPr>
          <a:bodyPr/>
          <a:lstStyle/>
          <a:p>
            <a:pPr>
              <a:defRPr sz="1200" b="0" i="0" u="none" strike="noStrike" baseline="0">
                <a:solidFill>
                  <a:sysClr val="windowText" lastClr="000000"/>
                </a:solidFill>
                <a:latin typeface="Arial"/>
              </a:defRPr>
            </a:pPr>
            <a:endParaRPr lang="en-US"/>
          </a:p>
        </c:txPr>
      </c:legendEntry>
      <c:legendEntry>
        <c:idx val="2"/>
        <c:txPr>
          <a:bodyPr/>
          <a:lstStyle/>
          <a:p>
            <a:pPr>
              <a:defRPr sz="1200" b="0" i="0" u="none" strike="noStrike" baseline="0">
                <a:solidFill>
                  <a:sysClr val="windowText" lastClr="000000"/>
                </a:solidFill>
                <a:latin typeface="Arial"/>
              </a:defRPr>
            </a:pPr>
            <a:endParaRPr lang="en-US"/>
          </a:p>
        </c:txPr>
      </c:legendEntry>
      <c:legendEntry>
        <c:idx val="3"/>
        <c:txPr>
          <a:bodyPr/>
          <a:lstStyle/>
          <a:p>
            <a:pPr>
              <a:defRPr sz="1200" b="0" i="0" u="none" strike="noStrike" baseline="0">
                <a:solidFill>
                  <a:sysClr val="windowText" lastClr="000000"/>
                </a:solidFill>
                <a:latin typeface="Arial"/>
              </a:defRPr>
            </a:pPr>
            <a:endParaRPr lang="en-US"/>
          </a:p>
        </c:txPr>
      </c:legendEntry>
      <c:overlay val="0"/>
      <c:spPr>
        <a:ln w="9525">
          <a:noFill/>
        </a:ln>
      </c:spPr>
      <c:txPr>
        <a:bodyPr/>
        <a:lstStyle/>
        <a:p>
          <a:pPr>
            <a:defRPr sz="1200" b="0" i="0" u="none" strike="noStrike" baseline="0">
              <a:solidFill>
                <a:sysClr val="windowText" lastClr="000000"/>
              </a:solidFill>
              <a:latin typeface="Arial"/>
            </a:defRPr>
          </a:pPr>
          <a:endParaRPr lang="en-US"/>
        </a:p>
      </c:txPr>
    </c:legend>
    <c:plotVisOnly val="1"/>
    <c:dispBlanksAs val="gap"/>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ysClr val="windowText" lastClr="000000"/>
                </a:solidFill>
                <a:latin typeface="Arial"/>
              </a:defRPr>
            </a:pPr>
            <a:r>
              <a:rPr lang="en-US" sz="1800" b="1" i="0" u="none" strike="noStrike" baseline="0">
                <a:latin typeface="Arial" charset="0"/>
              </a:rPr>
              <a:t>RevPAR Percent Change</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Comp!$B$67:$B$69</c:f>
              <c:strCache>
                <c:ptCount val="3"/>
                <c:pt idx="0">
                  <c:v>Year to Date</c:v>
                </c:pt>
                <c:pt idx="1">
                  <c:v>Running 3 Month</c:v>
                </c:pt>
                <c:pt idx="2">
                  <c:v>Running 12 Month</c:v>
                </c:pt>
              </c:strCache>
            </c:strRef>
          </c:cat>
          <c:val>
            <c:numRef>
              <c:f>(Comp!$X$50,Comp!$AB$50,Comp!$AF$50)</c:f>
              <c:numCache>
                <c:formatCode>0.0</c:formatCode>
                <c:ptCount val="3"/>
                <c:pt idx="0">
                  <c:v>-2.4655839204595633</c:v>
                </c:pt>
                <c:pt idx="1">
                  <c:v>-8.0989869746872589</c:v>
                </c:pt>
                <c:pt idx="2">
                  <c:v>-2.4655839204595633</c:v>
                </c:pt>
              </c:numCache>
            </c:numRef>
          </c:val>
          <c:extLst>
            <c:ext xmlns:c16="http://schemas.microsoft.com/office/drawing/2014/chart" uri="{C3380CC4-5D6E-409C-BE32-E72D297353CC}">
              <c16:uniqueId val="{00000000-9487-4135-8458-4F8504599AC1}"/>
            </c:ext>
          </c:extLst>
        </c:ser>
        <c:ser>
          <c:idx val="1"/>
          <c:order val="1"/>
          <c:tx>
            <c:v>Competitive Set</c:v>
          </c:tx>
          <c:spPr>
            <a:solidFill>
              <a:srgbClr val="FEDB00"/>
            </a:solidFill>
            <a:ln w="28575">
              <a:noFill/>
            </a:ln>
          </c:spPr>
          <c:invertIfNegative val="0"/>
          <c:cat>
            <c:strRef>
              <c:f>Comp!$B$67:$B$69</c:f>
              <c:strCache>
                <c:ptCount val="3"/>
                <c:pt idx="0">
                  <c:v>Year to Date</c:v>
                </c:pt>
                <c:pt idx="1">
                  <c:v>Running 3 Month</c:v>
                </c:pt>
                <c:pt idx="2">
                  <c:v>Running 12 Month</c:v>
                </c:pt>
              </c:strCache>
            </c:strRef>
          </c:cat>
          <c:val>
            <c:numRef>
              <c:f>(Comp!$X$51,Comp!$AB$51,Comp!$AF$51)</c:f>
              <c:numCache>
                <c:formatCode>0.0</c:formatCode>
                <c:ptCount val="3"/>
                <c:pt idx="0">
                  <c:v>-5.6404097823218766</c:v>
                </c:pt>
                <c:pt idx="1">
                  <c:v>-6.3332698654458373</c:v>
                </c:pt>
                <c:pt idx="2">
                  <c:v>-5.6404097823218766</c:v>
                </c:pt>
              </c:numCache>
            </c:numRef>
          </c:val>
          <c:extLst>
            <c:ext xmlns:c16="http://schemas.microsoft.com/office/drawing/2014/chart" uri="{C3380CC4-5D6E-409C-BE32-E72D297353CC}">
              <c16:uniqueId val="{00000001-9487-4135-8458-4F8504599AC1}"/>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5"/>
          <c:min val="-13"/>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000" b="0" i="0" u="none" strike="noStrike" baseline="0">
                <a:solidFill>
                  <a:sysClr val="windowText" lastClr="000000"/>
                </a:solidFill>
                <a:latin typeface="Arial"/>
              </a:defRPr>
            </a:pPr>
            <a:endParaRPr lang="en-US"/>
          </a:p>
        </c:txPr>
      </c:legendEntry>
      <c:legendEntry>
        <c:idx val="1"/>
        <c:txPr>
          <a:bodyPr/>
          <a:lstStyle/>
          <a:p>
            <a:pPr>
              <a:defRPr sz="1000" b="0" i="0" u="none" strike="noStrike" baseline="0">
                <a:solidFill>
                  <a:sysClr val="windowText" lastClr="000000"/>
                </a:solidFill>
                <a:latin typeface="Arial"/>
              </a:defRPr>
            </a:pPr>
            <a:endParaRPr lang="en-US"/>
          </a:p>
        </c:txPr>
      </c:legendEntry>
      <c:overlay val="0"/>
      <c:spPr>
        <a:ln w="9525">
          <a:noFill/>
        </a:ln>
      </c:spPr>
      <c:txPr>
        <a:bodyPr/>
        <a:lstStyle/>
        <a:p>
          <a:pPr>
            <a:defRPr sz="1000" b="0" i="0" u="none" strike="noStrike" baseline="0">
              <a:solidFill>
                <a:sysClr val="windowText" lastClr="000000"/>
              </a:solidFill>
              <a:latin typeface="Arial"/>
            </a:defRPr>
          </a:pPr>
          <a:endParaRPr lang="en-US"/>
        </a:p>
      </c:txPr>
    </c:legend>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400" b="1" i="0" u="none" strike="noStrike" baseline="0">
                <a:solidFill>
                  <a:sysClr val="windowText" lastClr="000000"/>
                </a:solidFill>
                <a:latin typeface="Arial"/>
              </a:defRPr>
            </a:pPr>
            <a:r>
              <a:rPr sz="1400" b="1" i="0" u="none" strike="noStrike" baseline="0">
                <a:latin typeface="Arial" charset="0"/>
              </a:rPr>
              <a:t>Current Month Occupancy</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'Day of Week'!$X$13:$AF$13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Week'!$X$14:$AF$14</c:f>
              <c:numCache>
                <c:formatCode>General</c:formatCode>
                <c:ptCount val="9"/>
                <c:pt idx="0">
                  <c:v>25.84</c:v>
                </c:pt>
                <c:pt idx="1">
                  <c:v>40.56</c:v>
                </c:pt>
                <c:pt idx="2">
                  <c:v>53.6</c:v>
                </c:pt>
                <c:pt idx="3">
                  <c:v>47.7</c:v>
                </c:pt>
                <c:pt idx="4">
                  <c:v>33.200000000000003</c:v>
                </c:pt>
                <c:pt idx="5">
                  <c:v>42</c:v>
                </c:pt>
                <c:pt idx="6">
                  <c:v>49.3</c:v>
                </c:pt>
                <c:pt idx="7">
                  <c:v>40.156521739130433</c:v>
                </c:pt>
                <c:pt idx="8">
                  <c:v>45.65</c:v>
                </c:pt>
              </c:numCache>
            </c:numRef>
          </c:val>
          <c:extLst>
            <c:ext xmlns:c16="http://schemas.microsoft.com/office/drawing/2014/chart" uri="{C3380CC4-5D6E-409C-BE32-E72D297353CC}">
              <c16:uniqueId val="{00000000-9F55-477E-8854-BABA874E68B1}"/>
            </c:ext>
          </c:extLst>
        </c:ser>
        <c:ser>
          <c:idx val="1"/>
          <c:order val="1"/>
          <c:tx>
            <c:v>Competitive Set</c:v>
          </c:tx>
          <c:spPr>
            <a:solidFill>
              <a:srgbClr val="FEDB00"/>
            </a:solidFill>
            <a:ln w="28575">
              <a:noFill/>
            </a:ln>
          </c:spPr>
          <c:invertIfNegative val="0"/>
          <c:cat>
            <c:strRef>
              <c:f>'Day of Week'!$X$13:$AF$13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Week'!$X$15:$AF$15</c:f>
              <c:numCache>
                <c:formatCode>General</c:formatCode>
                <c:ptCount val="9"/>
                <c:pt idx="0">
                  <c:v>25.967264902630095</c:v>
                </c:pt>
                <c:pt idx="1">
                  <c:v>46.080637717384043</c:v>
                </c:pt>
                <c:pt idx="2">
                  <c:v>58.964203637282402</c:v>
                </c:pt>
                <c:pt idx="3">
                  <c:v>57.960411244008768</c:v>
                </c:pt>
                <c:pt idx="4">
                  <c:v>37.306053743783359</c:v>
                </c:pt>
                <c:pt idx="5">
                  <c:v>38.212906684747082</c:v>
                </c:pt>
                <c:pt idx="6">
                  <c:v>45.467730212456836</c:v>
                </c:pt>
                <c:pt idx="7">
                  <c:v>45.048973532071791</c:v>
                </c:pt>
                <c:pt idx="8">
                  <c:v>41.840318448601963</c:v>
                </c:pt>
              </c:numCache>
            </c:numRef>
          </c:val>
          <c:extLst>
            <c:ext xmlns:c16="http://schemas.microsoft.com/office/drawing/2014/chart" uri="{C3380CC4-5D6E-409C-BE32-E72D297353CC}">
              <c16:uniqueId val="{00000001-9F55-477E-8854-BABA874E68B1}"/>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64"/>
          <c:min val="21"/>
        </c:scaling>
        <c:delete val="0"/>
        <c:axPos val="l"/>
        <c:majorGridlines>
          <c:spPr>
            <a:ln w="9525">
              <a:solidFill>
                <a:srgbClr val="A0A0A0"/>
              </a:solidFill>
              <a:prstDash val="sysDash"/>
            </a:ln>
          </c:spPr>
        </c:majorGridlines>
        <c:numFmt formatCode="General" sourceLinked="1"/>
        <c:majorTickMark val="out"/>
        <c:minorTickMark val="none"/>
        <c:tickLblPos val="nextTo"/>
        <c:spPr>
          <a:ln w="9525">
            <a:solidFill>
              <a:srgbClr val="A0A0A0"/>
            </a:solidFill>
            <a:prstDash val="solid"/>
          </a:ln>
        </c:spPr>
        <c:txPr>
          <a:bodyPr/>
          <a:lstStyle/>
          <a:p>
            <a:pPr>
              <a:defRPr sz="13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r"/>
      <c:legendEntry>
        <c:idx val="0"/>
        <c:txPr>
          <a:bodyPr/>
          <a:lstStyle/>
          <a:p>
            <a:pPr>
              <a:defRPr sz="1000" b="0" i="0" u="none" strike="noStrike" baseline="0">
                <a:solidFill>
                  <a:sysClr val="windowText" lastClr="000000"/>
                </a:solidFill>
                <a:latin typeface="Arial"/>
              </a:defRPr>
            </a:pPr>
            <a:endParaRPr lang="en-US"/>
          </a:p>
        </c:txPr>
      </c:legendEntry>
      <c:legendEntry>
        <c:idx val="1"/>
        <c:txPr>
          <a:bodyPr/>
          <a:lstStyle/>
          <a:p>
            <a:pPr>
              <a:defRPr sz="1000" b="0" i="0" u="none" strike="noStrike" baseline="0">
                <a:solidFill>
                  <a:sysClr val="windowText" lastClr="000000"/>
                </a:solidFill>
                <a:latin typeface="Arial"/>
              </a:defRPr>
            </a:pPr>
            <a:endParaRPr lang="en-US"/>
          </a:p>
        </c:txPr>
      </c:legendEntry>
      <c:overlay val="0"/>
      <c:spPr>
        <a:ln w="9525">
          <a:noFill/>
        </a:ln>
      </c:spPr>
      <c:txPr>
        <a:bodyPr/>
        <a:lstStyle/>
        <a:p>
          <a:pPr>
            <a:defRPr sz="1000" b="0" i="0" u="none" strike="noStrike" baseline="0">
              <a:solidFill>
                <a:sysClr val="windowText" lastClr="000000"/>
              </a:solidFill>
              <a:latin typeface="Arial"/>
            </a:defRPr>
          </a:pPr>
          <a:endParaRPr lang="en-US"/>
        </a:p>
      </c:txPr>
    </c:legend>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400" b="1" i="0" u="none" strike="noStrike" baseline="0">
                <a:solidFill>
                  <a:sysClr val="windowText" lastClr="000000"/>
                </a:solidFill>
                <a:latin typeface="Arial"/>
              </a:defRPr>
            </a:pPr>
            <a:r>
              <a:rPr sz="1400" b="1" i="0" u="none" strike="noStrike" baseline="0">
                <a:latin typeface="Arial" charset="0"/>
              </a:rPr>
              <a:t>Current Month ADR</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'Day of Week'!$X$13:$AF$13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Week'!$X$16:$AF$16</c:f>
              <c:numCache>
                <c:formatCode>General</c:formatCode>
                <c:ptCount val="9"/>
                <c:pt idx="0">
                  <c:v>106.09138291915286</c:v>
                </c:pt>
                <c:pt idx="1">
                  <c:v>111.17707204089143</c:v>
                </c:pt>
                <c:pt idx="2">
                  <c:v>116.73851292048329</c:v>
                </c:pt>
                <c:pt idx="3">
                  <c:v>127.86941363866511</c:v>
                </c:pt>
                <c:pt idx="4">
                  <c:v>111.87786008022702</c:v>
                </c:pt>
                <c:pt idx="5">
                  <c:v>94.563002332088658</c:v>
                </c:pt>
                <c:pt idx="6">
                  <c:v>92.76722779696145</c:v>
                </c:pt>
                <c:pt idx="7">
                  <c:v>115.62852131512376</c:v>
                </c:pt>
                <c:pt idx="8">
                  <c:v>93.593323421006829</c:v>
                </c:pt>
              </c:numCache>
            </c:numRef>
          </c:val>
          <c:extLst>
            <c:ext xmlns:c16="http://schemas.microsoft.com/office/drawing/2014/chart" uri="{C3380CC4-5D6E-409C-BE32-E72D297353CC}">
              <c16:uniqueId val="{00000000-E206-4B4C-89D9-21328919E217}"/>
            </c:ext>
          </c:extLst>
        </c:ser>
        <c:ser>
          <c:idx val="1"/>
          <c:order val="1"/>
          <c:tx>
            <c:v>Competitive Set</c:v>
          </c:tx>
          <c:spPr>
            <a:solidFill>
              <a:srgbClr val="FEDB00"/>
            </a:solidFill>
            <a:ln w="28575">
              <a:noFill/>
            </a:ln>
          </c:spPr>
          <c:invertIfNegative val="0"/>
          <c:cat>
            <c:strRef>
              <c:f>'Day of Week'!$X$13:$AF$13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Week'!$X$17:$AF$17</c:f>
              <c:numCache>
                <c:formatCode>General</c:formatCode>
                <c:ptCount val="9"/>
                <c:pt idx="0">
                  <c:v>121.73221973942441</c:v>
                </c:pt>
                <c:pt idx="1">
                  <c:v>147.42997206194102</c:v>
                </c:pt>
                <c:pt idx="2">
                  <c:v>149.68594381536488</c:v>
                </c:pt>
                <c:pt idx="3">
                  <c:v>155.79443553297884</c:v>
                </c:pt>
                <c:pt idx="4">
                  <c:v>135.18818806662807</c:v>
                </c:pt>
                <c:pt idx="5">
                  <c:v>99.375425787879109</c:v>
                </c:pt>
                <c:pt idx="6">
                  <c:v>100.47699066807255</c:v>
                </c:pt>
                <c:pt idx="7">
                  <c:v>144.96026037596386</c:v>
                </c:pt>
                <c:pt idx="8">
                  <c:v>99.973959171960303</c:v>
                </c:pt>
              </c:numCache>
            </c:numRef>
          </c:val>
          <c:extLst>
            <c:ext xmlns:c16="http://schemas.microsoft.com/office/drawing/2014/chart" uri="{C3380CC4-5D6E-409C-BE32-E72D297353CC}">
              <c16:uniqueId val="{00000001-E206-4B4C-89D9-21328919E217}"/>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161"/>
          <c:min val="88"/>
        </c:scaling>
        <c:delete val="0"/>
        <c:axPos val="l"/>
        <c:majorGridlines>
          <c:spPr>
            <a:ln w="9525">
              <a:solidFill>
                <a:srgbClr val="A0A0A0"/>
              </a:solidFill>
              <a:prstDash val="sysDash"/>
            </a:ln>
          </c:spPr>
        </c:majorGridlines>
        <c:numFmt formatCode="General" sourceLinked="1"/>
        <c:majorTickMark val="out"/>
        <c:minorTickMark val="none"/>
        <c:tickLblPos val="nextTo"/>
        <c:spPr>
          <a:ln w="9525">
            <a:solidFill>
              <a:srgbClr val="A0A0A0"/>
            </a:solidFill>
            <a:prstDash val="solid"/>
          </a:ln>
        </c:spPr>
        <c:txPr>
          <a:bodyPr/>
          <a:lstStyle/>
          <a:p>
            <a:pPr>
              <a:defRPr sz="13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0" i="0" u="none" strike="noStrike" baseline="0">
                <a:solidFill>
                  <a:sysClr val="windowText" lastClr="000000"/>
                </a:solidFill>
                <a:latin typeface="Arial"/>
              </a:defRPr>
            </a:pPr>
            <a:r>
              <a:rPr sz="1800" b="0" i="0" u="none" strike="noStrike" baseline="0">
                <a:latin typeface="Arial" charset="0"/>
              </a:rPr>
              <a:t>Daily Indexes for the Month of December</a:t>
            </a:r>
          </a:p>
        </c:rich>
      </c:tx>
      <c:overlay val="0"/>
    </c:title>
    <c:autoTitleDeleted val="0"/>
    <c:plotArea>
      <c:layout/>
      <c:lineChart>
        <c:grouping val="standard"/>
        <c:varyColors val="1"/>
        <c:ser>
          <c:idx val="0"/>
          <c:order val="0"/>
          <c:tx>
            <c:v>Occupancy Index (MPI)</c:v>
          </c:tx>
          <c:spPr>
            <a:ln w="38100">
              <a:solidFill>
                <a:srgbClr val="009CDE"/>
              </a:solidFill>
              <a:prstDash val="solid"/>
            </a:ln>
          </c:spPr>
          <c:marker>
            <c:symbol val="circle"/>
            <c:size val="6"/>
            <c:spPr>
              <a:solidFill>
                <a:srgbClr val="009CDE"/>
              </a:solidFill>
              <a:ln w="9525">
                <a:solidFill>
                  <a:srgbClr val="009CDE"/>
                </a:solidFill>
                <a:prstDash val="solid"/>
              </a:ln>
            </c:spPr>
          </c:marker>
          <c:cat>
            <c:numRef>
              <c:f>'Daily by Month'!$C$25:$AG$25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Month'!$C$28:$AG$28</c:f>
              <c:numCache>
                <c:formatCode>0.0</c:formatCode>
                <c:ptCount val="31"/>
                <c:pt idx="0">
                  <c:v>132.14237288135593</c:v>
                </c:pt>
                <c:pt idx="1">
                  <c:v>90.65980707395498</c:v>
                </c:pt>
                <c:pt idx="2">
                  <c:v>100.22236628849271</c:v>
                </c:pt>
                <c:pt idx="3">
                  <c:v>90.029752066115705</c:v>
                </c:pt>
                <c:pt idx="4">
                  <c:v>84.789695550351283</c:v>
                </c:pt>
                <c:pt idx="5">
                  <c:v>103.78601226993865</c:v>
                </c:pt>
                <c:pt idx="6">
                  <c:v>94.98288100208768</c:v>
                </c:pt>
                <c:pt idx="7">
                  <c:v>62.698507462686564</c:v>
                </c:pt>
                <c:pt idx="8">
                  <c:v>71.307797123391367</c:v>
                </c:pt>
                <c:pt idx="9">
                  <c:v>80.924639670555933</c:v>
                </c:pt>
                <c:pt idx="10">
                  <c:v>76.175792507204605</c:v>
                </c:pt>
                <c:pt idx="11">
                  <c:v>71.719708029197079</c:v>
                </c:pt>
                <c:pt idx="12">
                  <c:v>108.79253731343283</c:v>
                </c:pt>
                <c:pt idx="13">
                  <c:v>131.17046979865771</c:v>
                </c:pt>
                <c:pt idx="14">
                  <c:v>63.602977667493796</c:v>
                </c:pt>
                <c:pt idx="15">
                  <c:v>54.353571428571428</c:v>
                </c:pt>
                <c:pt idx="16">
                  <c:v>50.414906832298136</c:v>
                </c:pt>
                <c:pt idx="17">
                  <c:v>60.534412955465584</c:v>
                </c:pt>
                <c:pt idx="18">
                  <c:v>73.593277310924364</c:v>
                </c:pt>
                <c:pt idx="19">
                  <c:v>116.86322188449849</c:v>
                </c:pt>
                <c:pt idx="20">
                  <c:v>112.32</c:v>
                </c:pt>
                <c:pt idx="21">
                  <c:v>154.47857142857143</c:v>
                </c:pt>
                <c:pt idx="22">
                  <c:v>155.96190476190475</c:v>
                </c:pt>
                <c:pt idx="23">
                  <c:v>128.74520547945207</c:v>
                </c:pt>
                <c:pt idx="24">
                  <c:v>142.68825910931173</c:v>
                </c:pt>
                <c:pt idx="25">
                  <c:v>156.1155807365439</c:v>
                </c:pt>
                <c:pt idx="26">
                  <c:v>114.90785340314136</c:v>
                </c:pt>
                <c:pt idx="27">
                  <c:v>106.44752475247525</c:v>
                </c:pt>
                <c:pt idx="28">
                  <c:v>126.33658536585367</c:v>
                </c:pt>
                <c:pt idx="29">
                  <c:v>196.88347826086957</c:v>
                </c:pt>
                <c:pt idx="30">
                  <c:v>132.28926014319808</c:v>
                </c:pt>
              </c:numCache>
            </c:numRef>
          </c:val>
          <c:smooth val="0"/>
          <c:extLst>
            <c:ext xmlns:c16="http://schemas.microsoft.com/office/drawing/2014/chart" uri="{C3380CC4-5D6E-409C-BE32-E72D297353CC}">
              <c16:uniqueId val="{00000000-8C21-4FD6-904D-5F6E862F837F}"/>
            </c:ext>
          </c:extLst>
        </c:ser>
        <c:ser>
          <c:idx val="1"/>
          <c:order val="1"/>
          <c:tx>
            <c:v>ADR Index (ARI)</c:v>
          </c:tx>
          <c:spPr>
            <a:ln w="38100">
              <a:solidFill>
                <a:srgbClr val="D22630"/>
              </a:solidFill>
              <a:prstDash val="solid"/>
            </a:ln>
          </c:spPr>
          <c:marker>
            <c:symbol val="diamond"/>
            <c:size val="6"/>
            <c:spPr>
              <a:solidFill>
                <a:srgbClr val="D22630"/>
              </a:solidFill>
              <a:ln w="9525">
                <a:solidFill>
                  <a:srgbClr val="D22630"/>
                </a:solidFill>
                <a:prstDash val="solid"/>
              </a:ln>
            </c:spPr>
          </c:marker>
          <c:cat>
            <c:numRef>
              <c:f>'Daily by Month'!$C$25:$AG$25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Month'!$C$38:$AG$38</c:f>
              <c:numCache>
                <c:formatCode>0.0</c:formatCode>
                <c:ptCount val="31"/>
                <c:pt idx="0">
                  <c:v>88.683066541191565</c:v>
                </c:pt>
                <c:pt idx="1">
                  <c:v>75.777614822044299</c:v>
                </c:pt>
                <c:pt idx="2">
                  <c:v>75.601194626085189</c:v>
                </c:pt>
                <c:pt idx="3">
                  <c:v>78.730306102525176</c:v>
                </c:pt>
                <c:pt idx="4">
                  <c:v>78.290234225965463</c:v>
                </c:pt>
                <c:pt idx="5">
                  <c:v>80.792126377978761</c:v>
                </c:pt>
                <c:pt idx="6">
                  <c:v>82.854838386790178</c:v>
                </c:pt>
                <c:pt idx="7">
                  <c:v>79.720446166248166</c:v>
                </c:pt>
                <c:pt idx="8">
                  <c:v>79.68083548238593</c:v>
                </c:pt>
                <c:pt idx="9">
                  <c:v>80.49064527256337</c:v>
                </c:pt>
                <c:pt idx="10">
                  <c:v>80.555112217044638</c:v>
                </c:pt>
                <c:pt idx="11">
                  <c:v>88.053196134469971</c:v>
                </c:pt>
                <c:pt idx="12">
                  <c:v>107.56222897265324</c:v>
                </c:pt>
                <c:pt idx="13">
                  <c:v>97.050019325093842</c:v>
                </c:pt>
                <c:pt idx="14">
                  <c:v>104.67328495178894</c:v>
                </c:pt>
                <c:pt idx="15">
                  <c:v>79.287122511604181</c:v>
                </c:pt>
                <c:pt idx="16">
                  <c:v>85.323040883295604</c:v>
                </c:pt>
                <c:pt idx="17">
                  <c:v>92.843776887103189</c:v>
                </c:pt>
                <c:pt idx="18">
                  <c:v>87.239610755540596</c:v>
                </c:pt>
                <c:pt idx="19">
                  <c:v>98.61003950079342</c:v>
                </c:pt>
                <c:pt idx="20">
                  <c:v>97.728703677973726</c:v>
                </c:pt>
                <c:pt idx="21">
                  <c:v>100.29638470936214</c:v>
                </c:pt>
                <c:pt idx="22">
                  <c:v>94.72446436825517</c:v>
                </c:pt>
                <c:pt idx="23">
                  <c:v>85.483089602728427</c:v>
                </c:pt>
                <c:pt idx="24">
                  <c:v>102.97961957769634</c:v>
                </c:pt>
                <c:pt idx="25">
                  <c:v>97.257364007594973</c:v>
                </c:pt>
                <c:pt idx="26">
                  <c:v>101.17426869236235</c:v>
                </c:pt>
                <c:pt idx="27">
                  <c:v>96.129117871807708</c:v>
                </c:pt>
                <c:pt idx="28">
                  <c:v>89.31702869975588</c:v>
                </c:pt>
                <c:pt idx="29">
                  <c:v>78.584393062567301</c:v>
                </c:pt>
                <c:pt idx="30">
                  <c:v>81.922879051330938</c:v>
                </c:pt>
              </c:numCache>
            </c:numRef>
          </c:val>
          <c:smooth val="0"/>
          <c:extLst>
            <c:ext xmlns:c16="http://schemas.microsoft.com/office/drawing/2014/chart" uri="{C3380CC4-5D6E-409C-BE32-E72D297353CC}">
              <c16:uniqueId val="{00000001-8C21-4FD6-904D-5F6E862F837F}"/>
            </c:ext>
          </c:extLst>
        </c:ser>
        <c:ser>
          <c:idx val="2"/>
          <c:order val="2"/>
          <c:tx>
            <c:v>RevPAR Index (RGI)</c:v>
          </c:tx>
          <c:spPr>
            <a:ln w="38100">
              <a:solidFill>
                <a:srgbClr val="84BD00"/>
              </a:solidFill>
              <a:prstDash val="lgDash"/>
            </a:ln>
          </c:spPr>
          <c:marker>
            <c:symbol val="square"/>
            <c:size val="6"/>
            <c:spPr>
              <a:solidFill>
                <a:srgbClr val="84BD00"/>
              </a:solidFill>
              <a:ln w="9525">
                <a:solidFill>
                  <a:srgbClr val="84BD00"/>
                </a:solidFill>
                <a:prstDash val="solid"/>
              </a:ln>
            </c:spPr>
          </c:marker>
          <c:cat>
            <c:numRef>
              <c:f>'Daily by Month'!$C$25:$AG$25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Month'!$C$48:$AG$48</c:f>
              <c:numCache>
                <c:formatCode>0.0</c:formatCode>
                <c:ptCount val="31"/>
                <c:pt idx="0">
                  <c:v>117.18790847148234</c:v>
                </c:pt>
                <c:pt idx="1">
                  <c:v>68.699839402910087</c:v>
                </c:pt>
                <c:pt idx="2">
                  <c:v>75.769306196631362</c:v>
                </c:pt>
                <c:pt idx="3">
                  <c:v>70.880699384997371</c:v>
                </c:pt>
                <c:pt idx="4">
                  <c:v>66.382051245853035</c:v>
                </c:pt>
                <c:pt idx="5">
                  <c:v>83.850926195793377</c:v>
                </c:pt>
                <c:pt idx="6">
                  <c:v>78.697912549396975</c:v>
                </c:pt>
                <c:pt idx="7">
                  <c:v>49.983529888832138</c:v>
                </c:pt>
                <c:pt idx="8">
                  <c:v>56.818648512003001</c:v>
                </c:pt>
                <c:pt idx="9">
                  <c:v>65.136764655327269</c:v>
                </c:pt>
                <c:pt idx="10">
                  <c:v>61.36349513640176</c:v>
                </c:pt>
                <c:pt idx="11">
                  <c:v>63.151495178018116</c:v>
                </c:pt>
                <c:pt idx="12">
                  <c:v>117.01967809023384</c:v>
                </c:pt>
                <c:pt idx="13">
                  <c:v>127.30096628841369</c:v>
                </c:pt>
                <c:pt idx="14">
                  <c:v>66.575326051718477</c:v>
                </c:pt>
                <c:pt idx="15">
                  <c:v>43.095382768003716</c:v>
                </c:pt>
                <c:pt idx="16">
                  <c:v>43.015531567797133</c:v>
                </c:pt>
                <c:pt idx="17">
                  <c:v>56.202435304290162</c:v>
                </c:pt>
                <c:pt idx="18">
                  <c:v>64.202488668295985</c:v>
                </c:pt>
                <c:pt idx="19">
                  <c:v>115.23886926220382</c:v>
                </c:pt>
                <c:pt idx="20">
                  <c:v>109.76887997110008</c:v>
                </c:pt>
                <c:pt idx="21">
                  <c:v>154.93642229352679</c:v>
                </c:pt>
                <c:pt idx="22">
                  <c:v>147.73407890424255</c:v>
                </c:pt>
                <c:pt idx="23">
                  <c:v>110.05537935921683</c:v>
                </c:pt>
                <c:pt idx="24">
                  <c:v>146.93982641280687</c:v>
                </c:pt>
                <c:pt idx="25">
                  <c:v>151.83389862951131</c:v>
                </c:pt>
                <c:pt idx="26">
                  <c:v>116.25718035072006</c:v>
                </c:pt>
                <c:pt idx="27">
                  <c:v>102.32706654092861</c:v>
                </c:pt>
                <c:pt idx="28">
                  <c:v>112.84008420951109</c:v>
                </c:pt>
                <c:pt idx="29">
                  <c:v>154.71968643177598</c:v>
                </c:pt>
                <c:pt idx="30">
                  <c:v>108.37517058501271</c:v>
                </c:pt>
              </c:numCache>
            </c:numRef>
          </c:val>
          <c:smooth val="0"/>
          <c:extLst>
            <c:ext xmlns:c16="http://schemas.microsoft.com/office/drawing/2014/chart" uri="{C3380CC4-5D6E-409C-BE32-E72D297353CC}">
              <c16:uniqueId val="{00000002-8C21-4FD6-904D-5F6E862F837F}"/>
            </c:ext>
          </c:extLst>
        </c:ser>
        <c:ser>
          <c:idx val="3"/>
          <c:order val="3"/>
          <c:tx>
            <c:v>100 %</c:v>
          </c:tx>
          <c:spPr>
            <a:ln w="25400">
              <a:solidFill>
                <a:srgbClr val="000000"/>
              </a:solidFill>
              <a:prstDash val="lgDash"/>
            </a:ln>
          </c:spPr>
          <c:marker>
            <c:symbol val="none"/>
          </c:marker>
          <c:cat>
            <c:numRef>
              <c:f>'Daily by Month'!$C$25:$AG$25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Month'!$C$60:$AG$60</c:f>
              <c:numCache>
                <c:formatCode>#,##0.0_);\(#,##0.0\);_(* ""??_);</c:formatCode>
                <c:ptCount val="3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val>
          <c:smooth val="0"/>
          <c:extLst>
            <c:ext xmlns:c16="http://schemas.microsoft.com/office/drawing/2014/chart" uri="{C3380CC4-5D6E-409C-BE32-E72D297353CC}">
              <c16:uniqueId val="{00000003-8C21-4FD6-904D-5F6E862F837F}"/>
            </c:ext>
          </c:extLst>
        </c:ser>
        <c:dLbls>
          <c:showLegendKey val="0"/>
          <c:showVal val="0"/>
          <c:showCatName val="0"/>
          <c:showSerName val="0"/>
          <c:showPercent val="0"/>
          <c:showBubbleSize val="0"/>
        </c:dLbls>
        <c:marker val="1"/>
        <c:smooth val="0"/>
        <c:axId val="1"/>
        <c:axId val="4"/>
      </c:lineChart>
      <c:catAx>
        <c:axId val="1"/>
        <c:scaling>
          <c:orientation val="minMax"/>
        </c:scaling>
        <c:delete val="0"/>
        <c:axPos val="b"/>
        <c:numFmt formatCode="General" sourceLinked="0"/>
        <c:majorTickMark val="none"/>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202"/>
          <c:min val="38"/>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200" b="0" i="0" u="none" strike="noStrike" baseline="0">
                <a:solidFill>
                  <a:sysClr val="windowText" lastClr="000000"/>
                </a:solidFill>
                <a:latin typeface="Arial"/>
              </a:defRPr>
            </a:pPr>
            <a:endParaRPr lang="en-US"/>
          </a:p>
        </c:txPr>
      </c:legendEntry>
      <c:legendEntry>
        <c:idx val="1"/>
        <c:txPr>
          <a:bodyPr/>
          <a:lstStyle/>
          <a:p>
            <a:pPr>
              <a:defRPr sz="1200" b="0" i="0" u="none" strike="noStrike" baseline="0">
                <a:solidFill>
                  <a:sysClr val="windowText" lastClr="000000"/>
                </a:solidFill>
                <a:latin typeface="Arial"/>
              </a:defRPr>
            </a:pPr>
            <a:endParaRPr lang="en-US"/>
          </a:p>
        </c:txPr>
      </c:legendEntry>
      <c:legendEntry>
        <c:idx val="2"/>
        <c:txPr>
          <a:bodyPr/>
          <a:lstStyle/>
          <a:p>
            <a:pPr>
              <a:defRPr sz="1200" b="0" i="0" u="none" strike="noStrike" baseline="0">
                <a:solidFill>
                  <a:sysClr val="windowText" lastClr="000000"/>
                </a:solidFill>
                <a:latin typeface="Arial"/>
              </a:defRPr>
            </a:pPr>
            <a:endParaRPr lang="en-US"/>
          </a:p>
        </c:txPr>
      </c:legendEntry>
      <c:legendEntry>
        <c:idx val="3"/>
        <c:txPr>
          <a:bodyPr/>
          <a:lstStyle/>
          <a:p>
            <a:pPr>
              <a:defRPr sz="1200" b="0" i="0" u="none" strike="noStrike" baseline="0">
                <a:solidFill>
                  <a:sysClr val="windowText" lastClr="000000"/>
                </a:solidFill>
                <a:latin typeface="Arial"/>
              </a:defRPr>
            </a:pPr>
            <a:endParaRPr lang="en-US"/>
          </a:p>
        </c:txPr>
      </c:legendEntry>
      <c:overlay val="0"/>
      <c:spPr>
        <a:ln w="9525">
          <a:noFill/>
        </a:ln>
      </c:spPr>
      <c:txPr>
        <a:bodyPr/>
        <a:lstStyle/>
        <a:p>
          <a:pPr>
            <a:defRPr sz="1200" b="0" i="0" u="none" strike="noStrike" baseline="0">
              <a:solidFill>
                <a:sysClr val="windowText" lastClr="000000"/>
              </a:solidFill>
              <a:latin typeface="Arial"/>
            </a:defRPr>
          </a:pPr>
          <a:endParaRPr lang="en-US"/>
        </a:p>
      </c:txPr>
    </c:legend>
    <c:plotVisOnly val="1"/>
    <c:dispBlanksAs val="gap"/>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0</xdr:colOff>
      <xdr:row>5</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58102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37109</xdr:colOff>
      <xdr:row>5</xdr:row>
      <xdr:rowOff>31686</xdr:rowOff>
    </xdr:from>
    <xdr:to>
      <xdr:col>19</xdr:col>
      <xdr:colOff>338988</xdr:colOff>
      <xdr:row>16</xdr:row>
      <xdr:rowOff>102171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20</xdr:col>
      <xdr:colOff>0</xdr:colOff>
      <xdr:row>4</xdr:row>
      <xdr:rowOff>0</xdr:rowOff>
    </xdr:from>
    <xdr:ext cx="6604000" cy="3810000"/>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xdr:from>
      <xdr:col>1</xdr:col>
      <xdr:colOff>52375</xdr:colOff>
      <xdr:row>4</xdr:row>
      <xdr:rowOff>76581</xdr:rowOff>
    </xdr:from>
    <xdr:to>
      <xdr:col>11</xdr:col>
      <xdr:colOff>19990</xdr:colOff>
      <xdr:row>13</xdr:row>
      <xdr:rowOff>128651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195199</xdr:colOff>
      <xdr:row>4</xdr:row>
      <xdr:rowOff>76581</xdr:rowOff>
    </xdr:from>
    <xdr:to>
      <xdr:col>20</xdr:col>
      <xdr:colOff>584834</xdr:colOff>
      <xdr:row>13</xdr:row>
      <xdr:rowOff>128651</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33</xdr:col>
      <xdr:colOff>130175</xdr:colOff>
      <xdr:row>20</xdr:row>
      <xdr:rowOff>377825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400050</xdr:colOff>
      <xdr:row>1</xdr:row>
      <xdr:rowOff>838200</xdr:rowOff>
    </xdr:to>
    <xdr:pic>
      <xdr:nvPicPr>
        <xdr:cNvPr id="7185" name="Picture 1">
          <a:extLst>
            <a:ext uri="{FF2B5EF4-FFF2-40B4-BE49-F238E27FC236}">
              <a16:creationId xmlns:a16="http://schemas.microsoft.com/office/drawing/2014/main" id="{00000000-0008-0000-1400-000011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60579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www.str.com/resources/faq" TargetMode="External"/><Relationship Id="rId3" Type="http://schemas.openxmlformats.org/officeDocument/2006/relationships/hyperlink" Target="mailto:apinfo@str.com" TargetMode="External"/><Relationship Id="rId7" Type="http://schemas.openxmlformats.org/officeDocument/2006/relationships/hyperlink" Target="http://www.hoteldataconference.com/" TargetMode="External"/><Relationship Id="rId2" Type="http://schemas.openxmlformats.org/officeDocument/2006/relationships/hyperlink" Target="mailto:hotelinfo@str.com" TargetMode="External"/><Relationship Id="rId1" Type="http://schemas.openxmlformats.org/officeDocument/2006/relationships/hyperlink" Target="mailto:support@str.com" TargetMode="External"/><Relationship Id="rId6" Type="http://schemas.openxmlformats.org/officeDocument/2006/relationships/hyperlink" Target="http://www.hotelnewsnow.com/" TargetMode="External"/><Relationship Id="rId5" Type="http://schemas.openxmlformats.org/officeDocument/2006/relationships/hyperlink" Target="http://www.str.com/" TargetMode="External"/><Relationship Id="rId10" Type="http://schemas.openxmlformats.org/officeDocument/2006/relationships/drawing" Target="../drawings/drawing5.xml"/><Relationship Id="rId4" Type="http://schemas.openxmlformats.org/officeDocument/2006/relationships/hyperlink" Target="http://str.com/resources/glossary" TargetMode="External"/><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A153"/>
  <sheetViews>
    <sheetView showGridLines="0" zoomScaleNormal="100" workbookViewId="0">
      <selection activeCell="E25" sqref="E25"/>
    </sheetView>
  </sheetViews>
  <sheetFormatPr defaultColWidth="9.1796875" defaultRowHeight="12.5" x14ac:dyDescent="0.25"/>
  <cols>
    <col min="1" max="1" width="13.453125" customWidth="1"/>
    <col min="2" max="2" width="57.54296875" customWidth="1"/>
    <col min="3" max="3" width="5.453125" customWidth="1"/>
    <col min="4" max="4" width="1.81640625" style="18" customWidth="1"/>
    <col min="5" max="5" width="57.54296875" customWidth="1"/>
    <col min="6" max="6" width="5.453125" customWidth="1"/>
    <col min="7" max="7" width="15.54296875" customWidth="1"/>
    <col min="8" max="8" width="4.1796875" customWidth="1"/>
    <col min="9" max="13" width="7.1796875" style="151" customWidth="1"/>
    <col min="14" max="14" width="1.453125" style="151" customWidth="1"/>
    <col min="15" max="15" width="7.453125" style="151" customWidth="1"/>
    <col min="16" max="27" width="9.1796875" style="151" customWidth="1"/>
    <col min="28" max="28" width="9.1796875" customWidth="1"/>
  </cols>
  <sheetData>
    <row r="1" spans="1:8" ht="45.75" customHeight="1" x14ac:dyDescent="0.35">
      <c r="A1" s="329"/>
      <c r="B1" s="330"/>
      <c r="C1" s="330"/>
      <c r="D1" s="331"/>
      <c r="E1" s="330"/>
      <c r="F1" s="330"/>
      <c r="G1" s="330"/>
      <c r="H1" s="332"/>
    </row>
    <row r="2" spans="1:8" ht="24.75" customHeight="1" x14ac:dyDescent="0.35">
      <c r="A2" s="330"/>
      <c r="B2" s="356" t="s">
        <v>140</v>
      </c>
      <c r="C2" s="340"/>
      <c r="D2" s="339"/>
      <c r="E2" s="339"/>
      <c r="F2" s="340"/>
      <c r="G2" s="333"/>
      <c r="H2" s="334"/>
    </row>
    <row r="3" spans="1:8" ht="25.5" customHeight="1" x14ac:dyDescent="0.55000000000000004">
      <c r="A3" s="330"/>
      <c r="B3" s="357" t="s">
        <v>139</v>
      </c>
      <c r="C3" s="342"/>
      <c r="D3" s="341"/>
      <c r="E3" s="341"/>
      <c r="F3" s="342"/>
      <c r="G3" s="333"/>
      <c r="H3" s="334"/>
    </row>
    <row r="4" spans="1:8" ht="15" customHeight="1" x14ac:dyDescent="0.35">
      <c r="A4" s="330"/>
      <c r="B4" s="418" t="s">
        <v>141</v>
      </c>
      <c r="C4" s="418"/>
      <c r="D4" s="418"/>
      <c r="E4" s="418"/>
      <c r="F4" s="343"/>
      <c r="G4" s="333"/>
      <c r="H4" s="334"/>
    </row>
    <row r="5" spans="1:8" ht="15" customHeight="1" x14ac:dyDescent="0.35">
      <c r="A5" s="330"/>
      <c r="B5" s="418" t="s">
        <v>142</v>
      </c>
      <c r="C5" s="418"/>
      <c r="D5" s="418"/>
      <c r="E5" s="418"/>
      <c r="F5" s="343"/>
      <c r="G5" s="333"/>
      <c r="H5" s="334"/>
    </row>
    <row r="6" spans="1:8" ht="15" customHeight="1" x14ac:dyDescent="0.35">
      <c r="A6" s="330"/>
      <c r="B6" s="337"/>
      <c r="C6" s="344"/>
      <c r="D6" s="337"/>
      <c r="E6" s="337"/>
      <c r="F6" s="344"/>
      <c r="G6" s="333"/>
      <c r="H6" s="334"/>
    </row>
    <row r="7" spans="1:8" ht="15.75" customHeight="1" x14ac:dyDescent="0.35">
      <c r="A7" s="330"/>
      <c r="B7" s="358" t="s">
        <v>93</v>
      </c>
      <c r="C7" s="340">
        <v>1</v>
      </c>
      <c r="D7" s="358"/>
      <c r="E7" s="358"/>
      <c r="F7" s="340"/>
      <c r="G7" s="333"/>
      <c r="H7" s="334"/>
    </row>
    <row r="8" spans="1:8" ht="15.75" customHeight="1" x14ac:dyDescent="0.35">
      <c r="A8" s="330"/>
      <c r="B8" s="358" t="str">
        <f>HYPERLINK("#'Glance'!A1", "Monthly Performance at a Glance")</f>
        <v>Monthly Performance at a Glance</v>
      </c>
      <c r="C8" s="340" t="str">
        <f>HYPERLINK("#'Glance'!A1", "2")</f>
        <v>2</v>
      </c>
      <c r="D8" s="358"/>
      <c r="E8" s="358"/>
      <c r="F8" s="340"/>
      <c r="G8" s="333"/>
      <c r="H8" s="334"/>
    </row>
    <row r="9" spans="1:8" ht="15.75" customHeight="1" x14ac:dyDescent="0.25">
      <c r="A9" s="330"/>
      <c r="B9" s="358" t="str">
        <f>HYPERLINK("#'Summary'!A1", "STAR Summary")</f>
        <v>STAR Summary</v>
      </c>
      <c r="C9" s="340" t="str">
        <f>HYPERLINK("#'Summary'!A1", "3")</f>
        <v>3</v>
      </c>
      <c r="D9" s="358"/>
      <c r="E9" s="358"/>
      <c r="F9" s="340"/>
      <c r="G9" s="330"/>
      <c r="H9" s="330"/>
    </row>
    <row r="10" spans="1:8" ht="15.75" customHeight="1" x14ac:dyDescent="0.25">
      <c r="A10" s="330"/>
      <c r="B10" s="358" t="str">
        <f>HYPERLINK("#'Comp'!A1", "Competitive Set Report")</f>
        <v>Competitive Set Report</v>
      </c>
      <c r="C10" s="340" t="str">
        <f>HYPERLINK("#'Comp'!A1", "4")</f>
        <v>4</v>
      </c>
      <c r="D10" s="358"/>
      <c r="E10" s="358"/>
      <c r="F10" s="340"/>
      <c r="G10" s="330"/>
      <c r="H10" s="330"/>
    </row>
    <row r="11" spans="1:8" ht="15.75" customHeight="1" x14ac:dyDescent="0.25">
      <c r="A11" s="335"/>
      <c r="B11" s="358" t="str">
        <f>HYPERLINK("#'Response'!A1", "Response Report")</f>
        <v>Response Report</v>
      </c>
      <c r="C11" s="340" t="str">
        <f>HYPERLINK("#'Response'!A1", "5")</f>
        <v>5</v>
      </c>
      <c r="D11" s="358"/>
      <c r="E11" s="358"/>
      <c r="F11" s="340"/>
      <c r="G11" s="330"/>
      <c r="H11" s="330"/>
    </row>
    <row r="12" spans="1:8" ht="15.75" customHeight="1" x14ac:dyDescent="0.25">
      <c r="A12" s="330"/>
      <c r="B12" s="358" t="str">
        <f>HYPERLINK("#'Day of Week'!A1", "Day of Week &amp; Weekday/Weekend")</f>
        <v>Day of Week &amp; Weekday/Weekend</v>
      </c>
      <c r="C12" s="340" t="str">
        <f>HYPERLINK("#'Day of Week'!A1", "6")</f>
        <v>6</v>
      </c>
      <c r="D12" s="358"/>
      <c r="E12" s="358"/>
      <c r="F12" s="340"/>
      <c r="G12" s="330"/>
      <c r="H12" s="330"/>
    </row>
    <row r="13" spans="1:8" ht="15.75" customHeight="1" x14ac:dyDescent="0.25">
      <c r="A13" s="330"/>
      <c r="B13" s="358" t="str">
        <f>HYPERLINK("#'Daily by Month'!A1", "Daily Data for the Month")</f>
        <v>Daily Data for the Month</v>
      </c>
      <c r="C13" s="340" t="str">
        <f>HYPERLINK("#'Daily by Month'!A1", "7")</f>
        <v>7</v>
      </c>
      <c r="D13" s="358"/>
      <c r="E13" s="358"/>
      <c r="F13" s="340"/>
      <c r="G13" s="330"/>
      <c r="H13" s="330"/>
    </row>
    <row r="14" spans="1:8" ht="15.75" customHeight="1" x14ac:dyDescent="0.25">
      <c r="A14" s="330"/>
      <c r="B14" s="358" t="str">
        <f>HYPERLINK("#'Segmentation Glance'!A1", "Segmentation at a Glance")</f>
        <v>Segmentation at a Glance</v>
      </c>
      <c r="C14" s="340" t="str">
        <f>HYPERLINK("#'Segmentation Glance'!A1", "8")</f>
        <v>8</v>
      </c>
      <c r="D14" s="358"/>
      <c r="E14" s="358"/>
      <c r="F14" s="340"/>
      <c r="G14" s="330"/>
      <c r="H14" s="330"/>
    </row>
    <row r="15" spans="1:8" ht="15.75" customHeight="1" x14ac:dyDescent="0.25">
      <c r="A15" s="330"/>
      <c r="B15" s="358" t="str">
        <f>HYPERLINK("#'Segmentation Occ'!A1", "Segmentation Occupancy Analysis")</f>
        <v>Segmentation Occupancy Analysis</v>
      </c>
      <c r="C15" s="340" t="str">
        <f>HYPERLINK("#'Segmentation Occ'!A1", "9")</f>
        <v>9</v>
      </c>
      <c r="D15" s="358"/>
      <c r="E15" s="358"/>
      <c r="F15" s="340"/>
      <c r="G15" s="330"/>
      <c r="H15" s="330"/>
    </row>
    <row r="16" spans="1:8" ht="15.75" customHeight="1" x14ac:dyDescent="0.25">
      <c r="A16" s="330"/>
      <c r="B16" s="358" t="str">
        <f>HYPERLINK("#'Segmentation ADR'!A1", "Segmentation ADR Analysis")</f>
        <v>Segmentation ADR Analysis</v>
      </c>
      <c r="C16" s="340" t="str">
        <f>HYPERLINK("#'Segmentation ADR'!A1", "10")</f>
        <v>10</v>
      </c>
      <c r="D16" s="358"/>
      <c r="E16" s="358"/>
      <c r="F16" s="340"/>
      <c r="G16" s="330"/>
      <c r="H16" s="330"/>
    </row>
    <row r="17" spans="1:8" ht="15.75" customHeight="1" x14ac:dyDescent="0.25">
      <c r="A17" s="330"/>
      <c r="B17" s="358" t="str">
        <f>HYPERLINK("#'Segmentation RevPAR'!A1", "Segmentation RevPAR Analysis")</f>
        <v>Segmentation RevPAR Analysis</v>
      </c>
      <c r="C17" s="340" t="str">
        <f>HYPERLINK("#'Segmentation RevPAR'!A1", "11")</f>
        <v>11</v>
      </c>
      <c r="D17" s="358"/>
      <c r="E17" s="358"/>
      <c r="F17" s="340"/>
      <c r="G17" s="330"/>
      <c r="H17" s="330"/>
    </row>
    <row r="18" spans="1:8" ht="15.75" customHeight="1" x14ac:dyDescent="0.25">
      <c r="A18" s="330"/>
      <c r="B18" s="358" t="str">
        <f>HYPERLINK("#'Segmentation Indexes'!A1", "Segmentation Index Analysis")</f>
        <v>Segmentation Index Analysis</v>
      </c>
      <c r="C18" s="340" t="str">
        <f>HYPERLINK("#'Segmentation Indexes'!A1", "12")</f>
        <v>12</v>
      </c>
      <c r="D18" s="358"/>
      <c r="E18" s="358"/>
      <c r="F18" s="340"/>
      <c r="G18" s="330"/>
      <c r="H18" s="330"/>
    </row>
    <row r="19" spans="1:8" ht="15.75" customHeight="1" x14ac:dyDescent="0.25">
      <c r="A19" s="330"/>
      <c r="B19" s="358" t="str">
        <f>HYPERLINK("#'Segmentation Ranking'!A1", "Segmentation Ranking Analysis")</f>
        <v>Segmentation Ranking Analysis</v>
      </c>
      <c r="C19" s="340" t="str">
        <f>HYPERLINK("#'Segmentation Ranking'!A1", "13")</f>
        <v>13</v>
      </c>
      <c r="D19" s="358"/>
      <c r="E19" s="358"/>
      <c r="F19" s="340"/>
      <c r="G19" s="330"/>
      <c r="H19" s="330"/>
    </row>
    <row r="20" spans="1:8" ht="15.75" customHeight="1" x14ac:dyDescent="0.25">
      <c r="A20" s="330"/>
      <c r="B20" s="358" t="str">
        <f>HYPERLINK("#'Segmentation DOW Month'!A1", "Segmentation Day Of Week - Current Month")</f>
        <v>Segmentation Day Of Week - Current Month</v>
      </c>
      <c r="C20" s="340" t="str">
        <f>HYPERLINK("#'Segmentation DOW Month'!A1", "14")</f>
        <v>14</v>
      </c>
      <c r="D20" s="358"/>
      <c r="E20" s="358"/>
      <c r="F20" s="340"/>
      <c r="G20" s="330"/>
      <c r="H20" s="330"/>
    </row>
    <row r="21" spans="1:8" ht="15.75" customHeight="1" x14ac:dyDescent="0.25">
      <c r="A21" s="330"/>
      <c r="B21" s="358" t="str">
        <f>HYPERLINK("#'Segmentation DOW YTD'!A1", "Segmentation Day Of Week - Year to Date")</f>
        <v>Segmentation Day Of Week - Year to Date</v>
      </c>
      <c r="C21" s="340" t="str">
        <f>HYPERLINK("#'Segmentation DOW YTD'!A1", "15")</f>
        <v>15</v>
      </c>
      <c r="D21" s="358"/>
      <c r="E21" s="358"/>
      <c r="F21" s="340"/>
      <c r="G21" s="330"/>
      <c r="H21" s="330"/>
    </row>
    <row r="22" spans="1:8" ht="15.75" customHeight="1" x14ac:dyDescent="0.25">
      <c r="A22" s="330"/>
      <c r="B22" s="358" t="str">
        <f>HYPERLINK("#'Segmentation DOW Run 3'!A1", "Segmentation Day Of Week - Running 3 Month")</f>
        <v>Segmentation Day Of Week - Running 3 Month</v>
      </c>
      <c r="C22" s="340" t="str">
        <f>HYPERLINK("#'Segmentation DOW Run 3'!A1", "16")</f>
        <v>16</v>
      </c>
      <c r="D22" s="358"/>
      <c r="E22" s="358"/>
      <c r="F22" s="340"/>
      <c r="G22" s="330"/>
      <c r="H22" s="330"/>
    </row>
    <row r="23" spans="1:8" ht="15.75" customHeight="1" x14ac:dyDescent="0.25">
      <c r="A23" s="330"/>
      <c r="B23" s="358" t="str">
        <f>HYPERLINK("#'Segmentation DOW Run 12'!A1", "Segmentation Day Of Week - Running 12 Month")</f>
        <v>Segmentation Day Of Week - Running 12 Month</v>
      </c>
      <c r="C23" s="340" t="str">
        <f>HYPERLINK("#'Segmentation DOW Run 12'!A1", "17")</f>
        <v>17</v>
      </c>
      <c r="D23" s="358"/>
      <c r="E23" s="358"/>
      <c r="F23" s="340"/>
      <c r="G23" s="330"/>
      <c r="H23" s="330"/>
    </row>
    <row r="24" spans="1:8" ht="15.75" customHeight="1" x14ac:dyDescent="0.25">
      <c r="A24" s="330"/>
      <c r="B24" s="358" t="str">
        <f>HYPERLINK("#'Add Rev ADR'!A1", "Additional Revenue ADR Analysis (TrevPOR)")</f>
        <v>Additional Revenue ADR Analysis (TrevPOR)</v>
      </c>
      <c r="C24" s="340" t="str">
        <f>HYPERLINK("#'Add Rev ADR'!A1", "18")</f>
        <v>18</v>
      </c>
      <c r="D24" s="358"/>
      <c r="E24" s="358"/>
      <c r="F24" s="340"/>
      <c r="G24" s="330"/>
      <c r="H24" s="330"/>
    </row>
    <row r="25" spans="1:8" ht="15.75" customHeight="1" x14ac:dyDescent="0.25">
      <c r="A25" s="330"/>
      <c r="B25" s="358" t="str">
        <f>HYPERLINK("#'Add Rev RevPAR'!A1", "Additional Revenue RevPAR Analysis (TrevPAR)")</f>
        <v>Additional Revenue RevPAR Analysis (TrevPAR)</v>
      </c>
      <c r="C25" s="340" t="str">
        <f>HYPERLINK("#'Add Rev RevPAR'!A1", "19")</f>
        <v>19</v>
      </c>
      <c r="D25" s="358"/>
      <c r="E25" s="358"/>
      <c r="F25" s="340"/>
      <c r="G25" s="330"/>
      <c r="H25" s="330"/>
    </row>
    <row r="26" spans="1:8" ht="15.75" customHeight="1" x14ac:dyDescent="0.25">
      <c r="A26" s="330"/>
      <c r="B26" s="358" t="str">
        <f>HYPERLINK("#'Segmentation Response'!A1", "Segmentation Response Report")</f>
        <v>Segmentation Response Report</v>
      </c>
      <c r="C26" s="340" t="str">
        <f>HYPERLINK("#'Segmentation Response'!A1", "20")</f>
        <v>20</v>
      </c>
      <c r="D26" s="358"/>
      <c r="E26" s="358"/>
      <c r="F26" s="340"/>
      <c r="G26" s="330"/>
      <c r="H26" s="330"/>
    </row>
    <row r="27" spans="1:8" ht="15.75" customHeight="1" x14ac:dyDescent="0.25">
      <c r="A27" s="330"/>
      <c r="B27" s="358" t="str">
        <f>HYPERLINK("#'Help'!A1", "Help")</f>
        <v>Help</v>
      </c>
      <c r="C27" s="340" t="str">
        <f>HYPERLINK("#'Help'!A1", "21")</f>
        <v>21</v>
      </c>
      <c r="D27" s="358"/>
      <c r="E27" s="358"/>
      <c r="F27" s="340"/>
      <c r="G27" s="330"/>
      <c r="H27" s="330"/>
    </row>
    <row r="28" spans="1:8" ht="15.75" customHeight="1" x14ac:dyDescent="0.25">
      <c r="A28" s="330"/>
      <c r="B28" s="358"/>
      <c r="C28" s="340"/>
      <c r="D28" s="358"/>
      <c r="E28" s="358"/>
      <c r="F28" s="340"/>
      <c r="G28" s="330"/>
      <c r="H28" s="330"/>
    </row>
    <row r="29" spans="1:8" ht="15.75" customHeight="1" x14ac:dyDescent="0.25">
      <c r="A29" s="330"/>
      <c r="B29" s="358"/>
      <c r="C29" s="340"/>
      <c r="D29" s="358"/>
      <c r="E29" s="358"/>
      <c r="F29" s="340"/>
      <c r="G29" s="330"/>
      <c r="H29" s="330"/>
    </row>
    <row r="30" spans="1:8" ht="0" hidden="1" customHeight="1" x14ac:dyDescent="0.25">
      <c r="A30" s="330"/>
      <c r="B30" s="358"/>
      <c r="C30" s="340"/>
      <c r="D30" s="358"/>
      <c r="E30" s="358"/>
      <c r="F30" s="340"/>
      <c r="G30" s="330"/>
      <c r="H30" s="330"/>
    </row>
    <row r="31" spans="1:8" ht="0" hidden="1" customHeight="1" x14ac:dyDescent="0.25">
      <c r="A31" s="330"/>
      <c r="B31" s="358"/>
      <c r="C31" s="340"/>
      <c r="D31" s="358"/>
      <c r="E31" s="358"/>
      <c r="F31" s="340"/>
      <c r="G31" s="330"/>
      <c r="H31" s="330"/>
    </row>
    <row r="32" spans="1:8" ht="0" hidden="1" customHeight="1" x14ac:dyDescent="0.25">
      <c r="A32" s="330"/>
      <c r="B32" s="358"/>
      <c r="C32" s="340"/>
      <c r="D32" s="358"/>
      <c r="E32" s="358"/>
      <c r="F32" s="340"/>
      <c r="G32" s="330"/>
      <c r="H32" s="330"/>
    </row>
    <row r="33" spans="1:8" ht="0" hidden="1" customHeight="1" x14ac:dyDescent="0.25">
      <c r="A33" s="330"/>
      <c r="B33" s="358"/>
      <c r="C33" s="340"/>
      <c r="D33" s="358"/>
      <c r="E33" s="358"/>
      <c r="F33" s="340"/>
      <c r="G33" s="330"/>
      <c r="H33" s="330"/>
    </row>
    <row r="34" spans="1:8" ht="0" hidden="1" customHeight="1" x14ac:dyDescent="0.25">
      <c r="A34" s="330"/>
      <c r="B34" s="358"/>
      <c r="C34" s="340"/>
      <c r="D34" s="358"/>
      <c r="E34" s="358"/>
      <c r="F34" s="340"/>
      <c r="G34" s="330"/>
      <c r="H34" s="330"/>
    </row>
    <row r="35" spans="1:8" ht="0" hidden="1" customHeight="1" x14ac:dyDescent="0.25">
      <c r="A35" s="330"/>
      <c r="B35" s="358"/>
      <c r="C35" s="340"/>
      <c r="D35" s="358"/>
      <c r="E35" s="358"/>
      <c r="F35" s="340"/>
      <c r="G35" s="330"/>
      <c r="H35" s="330"/>
    </row>
    <row r="36" spans="1:8" ht="0" hidden="1" customHeight="1" x14ac:dyDescent="0.25">
      <c r="A36" s="330"/>
      <c r="B36" s="358"/>
      <c r="C36" s="340"/>
      <c r="D36" s="358"/>
      <c r="E36" s="358"/>
      <c r="F36" s="340"/>
      <c r="G36" s="330"/>
      <c r="H36" s="330"/>
    </row>
    <row r="37" spans="1:8" ht="0" hidden="1" customHeight="1" x14ac:dyDescent="0.25">
      <c r="A37" s="330"/>
      <c r="B37" s="358"/>
      <c r="C37" s="340"/>
      <c r="D37" s="358"/>
      <c r="E37" s="358"/>
      <c r="F37" s="340"/>
      <c r="G37" s="330"/>
      <c r="H37" s="330"/>
    </row>
    <row r="38" spans="1:8" ht="0" hidden="1" customHeight="1" x14ac:dyDescent="0.25">
      <c r="A38" s="330"/>
      <c r="B38" s="358"/>
      <c r="C38" s="340"/>
      <c r="D38" s="358"/>
      <c r="E38" s="358"/>
      <c r="F38" s="340"/>
      <c r="G38" s="330"/>
      <c r="H38" s="330"/>
    </row>
    <row r="39" spans="1:8" ht="0" hidden="1" customHeight="1" x14ac:dyDescent="0.25">
      <c r="A39" s="330"/>
      <c r="B39" s="358"/>
      <c r="C39" s="340"/>
      <c r="D39" s="358"/>
      <c r="E39" s="358"/>
      <c r="F39" s="340"/>
      <c r="G39" s="330"/>
      <c r="H39" s="330"/>
    </row>
    <row r="40" spans="1:8" ht="0" hidden="1" customHeight="1" x14ac:dyDescent="0.25">
      <c r="A40" s="330"/>
      <c r="B40" s="358"/>
      <c r="C40" s="340"/>
      <c r="D40" s="358"/>
      <c r="E40" s="358"/>
      <c r="F40" s="340"/>
      <c r="G40" s="330"/>
      <c r="H40" s="330"/>
    </row>
    <row r="41" spans="1:8" ht="0" hidden="1" customHeight="1" x14ac:dyDescent="0.25">
      <c r="A41" s="330"/>
      <c r="B41" s="358"/>
      <c r="C41" s="340"/>
      <c r="D41" s="358"/>
      <c r="E41" s="358"/>
      <c r="F41" s="340"/>
      <c r="G41" s="330"/>
      <c r="H41" s="330"/>
    </row>
    <row r="42" spans="1:8" ht="0" hidden="1" customHeight="1" x14ac:dyDescent="0.25">
      <c r="A42" s="330"/>
      <c r="B42" s="358"/>
      <c r="C42" s="340"/>
      <c r="D42" s="358"/>
      <c r="E42" s="358"/>
      <c r="F42" s="340"/>
      <c r="G42" s="330"/>
      <c r="H42" s="330"/>
    </row>
    <row r="43" spans="1:8" ht="0" hidden="1" customHeight="1" x14ac:dyDescent="0.25">
      <c r="A43" s="330"/>
      <c r="B43" s="358"/>
      <c r="C43" s="340"/>
      <c r="D43" s="358"/>
      <c r="E43" s="358"/>
      <c r="F43" s="340"/>
      <c r="G43" s="330"/>
      <c r="H43" s="330"/>
    </row>
    <row r="44" spans="1:8" ht="0" hidden="1" customHeight="1" x14ac:dyDescent="0.25">
      <c r="A44" s="330"/>
      <c r="B44" s="358"/>
      <c r="C44" s="340"/>
      <c r="D44" s="358"/>
      <c r="E44" s="358"/>
      <c r="F44" s="340"/>
      <c r="G44" s="330"/>
      <c r="H44" s="330"/>
    </row>
    <row r="45" spans="1:8" ht="0" hidden="1" customHeight="1" x14ac:dyDescent="0.25">
      <c r="A45" s="330"/>
      <c r="B45" s="358"/>
      <c r="C45" s="340"/>
      <c r="D45" s="358"/>
      <c r="E45" s="358"/>
      <c r="F45" s="340"/>
      <c r="G45" s="330"/>
      <c r="H45" s="330"/>
    </row>
    <row r="46" spans="1:8" ht="0" hidden="1" customHeight="1" x14ac:dyDescent="0.25">
      <c r="A46" s="330"/>
      <c r="B46" s="358"/>
      <c r="C46" s="340"/>
      <c r="D46" s="358"/>
      <c r="E46" s="358"/>
      <c r="F46" s="340"/>
      <c r="G46" s="330"/>
      <c r="H46" s="330"/>
    </row>
    <row r="47" spans="1:8" ht="0" hidden="1" customHeight="1" x14ac:dyDescent="0.25">
      <c r="A47" s="330"/>
      <c r="B47" s="358"/>
      <c r="C47" s="340"/>
      <c r="D47" s="358"/>
      <c r="E47" s="358"/>
      <c r="F47" s="340"/>
      <c r="G47" s="330"/>
      <c r="H47" s="330"/>
    </row>
    <row r="48" spans="1:8" ht="0" hidden="1" customHeight="1" x14ac:dyDescent="0.25">
      <c r="A48" s="330"/>
      <c r="B48" s="358"/>
      <c r="C48" s="340"/>
      <c r="D48" s="358"/>
      <c r="E48" s="358"/>
      <c r="F48" s="340"/>
      <c r="G48" s="330"/>
      <c r="H48" s="330"/>
    </row>
    <row r="49" spans="1:8" ht="0" hidden="1" customHeight="1" x14ac:dyDescent="0.25">
      <c r="A49" s="330"/>
      <c r="B49" s="358"/>
      <c r="C49" s="340"/>
      <c r="D49" s="358"/>
      <c r="E49" s="358"/>
      <c r="F49" s="340"/>
      <c r="G49" s="330"/>
      <c r="H49" s="330"/>
    </row>
    <row r="50" spans="1:8" ht="15.75" customHeight="1" x14ac:dyDescent="0.25">
      <c r="A50" s="330"/>
      <c r="B50" s="358"/>
      <c r="C50" s="340"/>
      <c r="D50" s="358"/>
      <c r="E50" s="358"/>
      <c r="F50" s="340"/>
      <c r="G50" s="330"/>
      <c r="H50" s="330"/>
    </row>
    <row r="51" spans="1:8" ht="15.75" customHeight="1" x14ac:dyDescent="0.25">
      <c r="A51" s="330"/>
      <c r="B51" s="358"/>
      <c r="C51" s="340"/>
      <c r="D51" s="358"/>
      <c r="E51" s="358"/>
      <c r="F51" s="340"/>
      <c r="G51" s="330"/>
      <c r="H51" s="330"/>
    </row>
    <row r="52" spans="1:8" ht="15.75" customHeight="1" x14ac:dyDescent="0.25">
      <c r="A52" s="330"/>
      <c r="B52" s="358"/>
      <c r="C52" s="340"/>
      <c r="D52" s="358"/>
      <c r="E52" s="358"/>
      <c r="F52" s="340"/>
      <c r="G52" s="330"/>
      <c r="H52" s="330"/>
    </row>
    <row r="53" spans="1:8" ht="15.75" customHeight="1" x14ac:dyDescent="0.25">
      <c r="A53" s="330"/>
      <c r="B53" s="358"/>
      <c r="C53" s="340"/>
      <c r="D53" s="358"/>
      <c r="E53" s="358"/>
      <c r="F53" s="340"/>
      <c r="G53" s="330"/>
      <c r="H53" s="330"/>
    </row>
    <row r="54" spans="1:8" ht="15.75" customHeight="1" x14ac:dyDescent="0.25">
      <c r="A54" s="330"/>
      <c r="B54" s="358"/>
      <c r="C54" s="340"/>
      <c r="D54" s="358"/>
      <c r="E54" s="358"/>
      <c r="F54" s="340"/>
      <c r="G54" s="330"/>
      <c r="H54" s="330"/>
    </row>
    <row r="55" spans="1:8" ht="15.75" customHeight="1" x14ac:dyDescent="0.25">
      <c r="A55" s="330"/>
      <c r="B55" s="358"/>
      <c r="C55" s="340"/>
      <c r="D55" s="358"/>
      <c r="E55" s="358"/>
      <c r="F55" s="340"/>
      <c r="G55" s="330"/>
      <c r="H55" s="330"/>
    </row>
    <row r="56" spans="1:8" ht="15.75" customHeight="1" x14ac:dyDescent="0.25">
      <c r="A56" s="330"/>
      <c r="B56" s="358"/>
      <c r="C56" s="340"/>
      <c r="D56" s="358"/>
      <c r="E56" s="358"/>
      <c r="F56" s="340"/>
      <c r="G56" s="330"/>
      <c r="H56" s="330"/>
    </row>
    <row r="57" spans="1:8" ht="10.5" customHeight="1" x14ac:dyDescent="0.25">
      <c r="A57" s="330"/>
      <c r="B57" s="358"/>
      <c r="C57" s="358"/>
      <c r="D57" s="358"/>
      <c r="E57" s="358"/>
      <c r="F57" s="358"/>
      <c r="G57" s="330"/>
      <c r="H57" s="330"/>
    </row>
    <row r="58" spans="1:8" ht="10.5" customHeight="1" x14ac:dyDescent="0.25">
      <c r="A58" s="330"/>
      <c r="B58" s="337" t="s">
        <v>94</v>
      </c>
      <c r="C58" s="337"/>
      <c r="D58" s="338"/>
      <c r="E58" s="337" t="s">
        <v>96</v>
      </c>
      <c r="F58" s="337"/>
      <c r="G58" s="330"/>
      <c r="H58" s="330"/>
    </row>
    <row r="59" spans="1:8" ht="10.5" customHeight="1" x14ac:dyDescent="0.25">
      <c r="A59" s="330"/>
      <c r="B59" s="337" t="s">
        <v>95</v>
      </c>
      <c r="C59" s="337"/>
      <c r="D59" s="338"/>
      <c r="E59" s="337" t="s">
        <v>97</v>
      </c>
      <c r="F59" s="337"/>
      <c r="G59" s="330"/>
      <c r="H59" s="330"/>
    </row>
    <row r="60" spans="1:8" ht="10.5" customHeight="1" x14ac:dyDescent="0.25">
      <c r="A60" s="330"/>
      <c r="B60" s="337" t="s">
        <v>102</v>
      </c>
      <c r="C60" s="337"/>
      <c r="D60" s="338"/>
      <c r="E60" s="337" t="s">
        <v>98</v>
      </c>
      <c r="F60" s="337"/>
      <c r="G60" s="330"/>
      <c r="H60" s="330"/>
    </row>
    <row r="61" spans="1:8" ht="20.149999999999999" customHeight="1" x14ac:dyDescent="0.25">
      <c r="A61" s="330"/>
      <c r="B61" s="337"/>
      <c r="C61" s="337"/>
      <c r="D61" s="338"/>
      <c r="E61" s="337"/>
      <c r="F61" s="337"/>
      <c r="G61" s="330"/>
      <c r="H61" s="330"/>
    </row>
    <row r="62" spans="1:8" ht="33.75" customHeight="1" x14ac:dyDescent="0.25">
      <c r="A62" s="330"/>
      <c r="B62" s="417" t="s">
        <v>119</v>
      </c>
      <c r="C62" s="417"/>
      <c r="D62" s="417"/>
      <c r="E62" s="417"/>
      <c r="F62" s="417"/>
      <c r="G62" s="330"/>
      <c r="H62" s="330"/>
    </row>
    <row r="63" spans="1:8" ht="8.15" customHeight="1" x14ac:dyDescent="0.25">
      <c r="A63" s="330"/>
      <c r="B63" s="329"/>
      <c r="C63" s="330"/>
      <c r="D63" s="336"/>
      <c r="E63" s="330"/>
      <c r="F63" s="330"/>
      <c r="G63" s="330"/>
      <c r="H63" s="330"/>
    </row>
    <row r="64" spans="1:8" ht="15.75" customHeight="1" x14ac:dyDescent="0.25">
      <c r="A64" s="151"/>
      <c r="B64" s="151"/>
      <c r="C64" s="151"/>
      <c r="D64" s="151"/>
      <c r="E64" s="151"/>
      <c r="F64" s="151"/>
      <c r="G64" s="151"/>
      <c r="H64" s="151"/>
    </row>
    <row r="65" spans="1:8" ht="15.75" customHeight="1" x14ac:dyDescent="0.25">
      <c r="A65" s="151"/>
      <c r="B65" s="151"/>
      <c r="C65" s="151"/>
      <c r="D65" s="151"/>
      <c r="E65" s="151"/>
      <c r="F65" s="151"/>
      <c r="G65" s="151"/>
      <c r="H65" s="151"/>
    </row>
    <row r="66" spans="1:8" ht="15.75" customHeight="1" x14ac:dyDescent="0.25">
      <c r="A66" s="151"/>
      <c r="B66" s="151"/>
      <c r="C66" s="151"/>
      <c r="D66" s="151"/>
      <c r="E66" s="151"/>
      <c r="F66" s="151"/>
      <c r="G66" s="151"/>
      <c r="H66" s="151"/>
    </row>
    <row r="67" spans="1:8" ht="15.75" customHeight="1" x14ac:dyDescent="0.25">
      <c r="A67" s="151"/>
      <c r="B67" s="151"/>
      <c r="C67" s="151"/>
      <c r="D67" s="151"/>
      <c r="E67" s="151"/>
      <c r="F67" s="151"/>
      <c r="G67" s="151"/>
      <c r="H67" s="151"/>
    </row>
    <row r="68" spans="1:8" ht="15.75" customHeight="1" x14ac:dyDescent="0.25">
      <c r="A68" s="151"/>
      <c r="B68" s="151"/>
      <c r="C68" s="151"/>
      <c r="D68" s="151"/>
      <c r="E68" s="151"/>
      <c r="F68" s="151"/>
      <c r="G68" s="151"/>
      <c r="H68" s="151"/>
    </row>
    <row r="69" spans="1:8" ht="15.75" customHeight="1" x14ac:dyDescent="0.25">
      <c r="A69" s="151"/>
      <c r="B69" s="151"/>
      <c r="C69" s="151"/>
      <c r="D69" s="151"/>
      <c r="E69" s="151"/>
      <c r="F69" s="151"/>
      <c r="G69" s="151"/>
      <c r="H69" s="151"/>
    </row>
    <row r="70" spans="1:8" ht="15.75" customHeight="1" x14ac:dyDescent="0.25">
      <c r="A70" s="151"/>
      <c r="B70" s="151"/>
      <c r="C70" s="151"/>
      <c r="D70" s="151"/>
      <c r="E70" s="151"/>
      <c r="F70" s="151"/>
      <c r="G70" s="151"/>
      <c r="H70" s="151"/>
    </row>
    <row r="71" spans="1:8" ht="15.75" customHeight="1" x14ac:dyDescent="0.25">
      <c r="A71" s="151"/>
      <c r="B71" s="151"/>
      <c r="C71" s="151"/>
      <c r="D71" s="151"/>
      <c r="E71" s="151"/>
      <c r="F71" s="151"/>
      <c r="G71" s="151"/>
      <c r="H71" s="151"/>
    </row>
    <row r="72" spans="1:8" ht="15.75" customHeight="1" x14ac:dyDescent="0.25">
      <c r="A72" s="151"/>
      <c r="B72" s="151"/>
      <c r="C72" s="151"/>
      <c r="D72" s="151"/>
      <c r="E72" s="151"/>
      <c r="F72" s="151"/>
      <c r="G72" s="151"/>
      <c r="H72" s="151"/>
    </row>
    <row r="73" spans="1:8" ht="15.75" customHeight="1" x14ac:dyDescent="0.25">
      <c r="A73" s="151"/>
      <c r="B73" s="151"/>
      <c r="C73" s="151"/>
      <c r="D73" s="151"/>
      <c r="E73" s="151"/>
      <c r="F73" s="151"/>
      <c r="G73" s="151"/>
      <c r="H73" s="151"/>
    </row>
    <row r="74" spans="1:8" ht="15.75" customHeight="1" x14ac:dyDescent="0.25">
      <c r="A74" s="151"/>
      <c r="B74" s="151"/>
      <c r="C74" s="151"/>
      <c r="D74" s="151"/>
      <c r="E74" s="151"/>
      <c r="F74" s="151"/>
      <c r="G74" s="151"/>
      <c r="H74" s="151"/>
    </row>
    <row r="75" spans="1:8" ht="15.75" customHeight="1" x14ac:dyDescent="0.25">
      <c r="A75" s="151"/>
      <c r="B75" s="151"/>
      <c r="C75" s="151"/>
      <c r="D75" s="151"/>
      <c r="E75" s="151"/>
      <c r="F75" s="151"/>
      <c r="G75" s="151"/>
      <c r="H75" s="151"/>
    </row>
    <row r="76" spans="1:8" ht="15.75" customHeight="1" x14ac:dyDescent="0.25">
      <c r="A76" s="151"/>
      <c r="B76" s="151"/>
      <c r="C76" s="151"/>
      <c r="D76" s="151"/>
      <c r="E76" s="151"/>
      <c r="F76" s="151"/>
      <c r="G76" s="151"/>
      <c r="H76" s="151"/>
    </row>
    <row r="77" spans="1:8" ht="15.75" customHeight="1" x14ac:dyDescent="0.25">
      <c r="A77" s="151"/>
      <c r="B77" s="151"/>
      <c r="C77" s="151"/>
      <c r="D77" s="151"/>
      <c r="E77" s="151"/>
      <c r="F77" s="151"/>
      <c r="G77" s="151"/>
      <c r="H77" s="151"/>
    </row>
    <row r="78" spans="1:8" ht="15.75" customHeight="1" x14ac:dyDescent="0.25">
      <c r="A78" s="151"/>
      <c r="B78" s="151"/>
      <c r="C78" s="151"/>
      <c r="D78" s="151"/>
      <c r="E78" s="151"/>
      <c r="F78" s="151"/>
      <c r="G78" s="151"/>
      <c r="H78" s="151"/>
    </row>
    <row r="79" spans="1:8" ht="15.75" customHeight="1" x14ac:dyDescent="0.25">
      <c r="A79" s="151"/>
      <c r="B79" s="151"/>
      <c r="C79" s="151"/>
      <c r="D79" s="151"/>
      <c r="E79" s="151"/>
      <c r="F79" s="151"/>
      <c r="G79" s="151"/>
      <c r="H79" s="151"/>
    </row>
    <row r="80" spans="1:8" ht="15.75" customHeight="1" x14ac:dyDescent="0.25">
      <c r="A80" s="151"/>
      <c r="B80" s="151"/>
      <c r="C80" s="151"/>
      <c r="D80" s="151"/>
      <c r="E80" s="151"/>
      <c r="F80" s="151"/>
      <c r="G80" s="151"/>
      <c r="H80" s="151"/>
    </row>
    <row r="81" spans="1:8" ht="15.75" customHeight="1" x14ac:dyDescent="0.25">
      <c r="A81" s="151"/>
      <c r="B81" s="151"/>
      <c r="C81" s="151"/>
      <c r="D81" s="151"/>
      <c r="E81" s="151"/>
      <c r="F81" s="151"/>
      <c r="G81" s="151"/>
      <c r="H81" s="151"/>
    </row>
    <row r="82" spans="1:8" ht="15.75" customHeight="1" x14ac:dyDescent="0.25">
      <c r="A82" s="151"/>
      <c r="B82" s="151"/>
      <c r="C82" s="151"/>
      <c r="D82" s="151"/>
      <c r="E82" s="151"/>
      <c r="F82" s="151"/>
      <c r="G82" s="151"/>
      <c r="H82" s="151"/>
    </row>
    <row r="83" spans="1:8" ht="15.75" customHeight="1" x14ac:dyDescent="0.25">
      <c r="A83" s="151"/>
      <c r="B83" s="151"/>
      <c r="C83" s="151"/>
      <c r="D83" s="151"/>
      <c r="E83" s="151"/>
      <c r="F83" s="151"/>
      <c r="G83" s="151"/>
      <c r="H83" s="151"/>
    </row>
    <row r="84" spans="1:8" ht="15.75" customHeight="1" x14ac:dyDescent="0.25">
      <c r="A84" s="151"/>
      <c r="B84" s="151"/>
      <c r="C84" s="151"/>
      <c r="D84" s="151"/>
      <c r="E84" s="151"/>
      <c r="F84" s="151"/>
      <c r="G84" s="151"/>
      <c r="H84" s="151"/>
    </row>
    <row r="85" spans="1:8" ht="15.75" customHeight="1" x14ac:dyDescent="0.25">
      <c r="A85" s="151"/>
      <c r="B85" s="151"/>
      <c r="C85" s="151"/>
      <c r="D85" s="151"/>
      <c r="E85" s="151"/>
      <c r="F85" s="151"/>
      <c r="G85" s="151"/>
      <c r="H85" s="151"/>
    </row>
    <row r="86" spans="1:8" ht="15.75" customHeight="1" x14ac:dyDescent="0.25">
      <c r="A86" s="151"/>
      <c r="B86" s="151"/>
      <c r="C86" s="151"/>
      <c r="D86" s="151"/>
      <c r="E86" s="151"/>
      <c r="F86" s="151"/>
      <c r="G86" s="151"/>
      <c r="H86" s="151"/>
    </row>
    <row r="87" spans="1:8" s="151" customFormat="1" ht="15.75" customHeight="1" x14ac:dyDescent="0.25"/>
    <row r="88" spans="1:8" s="151" customFormat="1" ht="15.75" customHeight="1" x14ac:dyDescent="0.25"/>
    <row r="89" spans="1:8" s="151" customFormat="1" ht="15.75" customHeight="1" x14ac:dyDescent="0.25"/>
    <row r="90" spans="1:8" s="151" customFormat="1" ht="15.75" customHeight="1" x14ac:dyDescent="0.25"/>
    <row r="91" spans="1:8" ht="15.75" customHeight="1" x14ac:dyDescent="0.25">
      <c r="B91" s="306"/>
      <c r="D91" s="305"/>
    </row>
    <row r="92" spans="1:8" ht="15.75" customHeight="1" x14ac:dyDescent="0.25">
      <c r="B92" s="306"/>
      <c r="D92" s="305"/>
    </row>
    <row r="93" spans="1:8" ht="15.75" customHeight="1" x14ac:dyDescent="0.25">
      <c r="B93" s="306"/>
      <c r="D93" s="305"/>
    </row>
    <row r="94" spans="1:8" ht="15.75" customHeight="1" x14ac:dyDescent="0.25">
      <c r="B94" s="306"/>
      <c r="D94" s="305"/>
    </row>
    <row r="95" spans="1:8" ht="15.75" customHeight="1" x14ac:dyDescent="0.25">
      <c r="B95" s="306"/>
      <c r="D95" s="305"/>
    </row>
    <row r="96" spans="1:8" ht="15.75" customHeight="1" x14ac:dyDescent="0.25">
      <c r="B96" s="306"/>
      <c r="D96" s="305"/>
    </row>
    <row r="97" spans="2:4" ht="15.75" customHeight="1" x14ac:dyDescent="0.25">
      <c r="B97" s="306"/>
      <c r="D97" s="305"/>
    </row>
    <row r="98" spans="2:4" ht="15.75" customHeight="1" x14ac:dyDescent="0.25">
      <c r="B98" s="306"/>
      <c r="D98" s="305"/>
    </row>
    <row r="99" spans="2:4" ht="15.75" customHeight="1" x14ac:dyDescent="0.25">
      <c r="B99" s="306"/>
      <c r="D99" s="305"/>
    </row>
    <row r="100" spans="2:4" ht="15.75" customHeight="1" x14ac:dyDescent="0.25">
      <c r="B100" s="306"/>
      <c r="D100" s="305"/>
    </row>
    <row r="101" spans="2:4" ht="15.75" customHeight="1" x14ac:dyDescent="0.25">
      <c r="B101" s="306"/>
      <c r="D101" s="305"/>
    </row>
    <row r="102" spans="2:4" x14ac:dyDescent="0.25">
      <c r="B102" s="306"/>
      <c r="D102" s="305"/>
    </row>
    <row r="103" spans="2:4" x14ac:dyDescent="0.25">
      <c r="B103" s="306"/>
      <c r="D103" s="305"/>
    </row>
    <row r="104" spans="2:4" x14ac:dyDescent="0.25">
      <c r="B104" s="306"/>
      <c r="D104" s="305"/>
    </row>
    <row r="105" spans="2:4" x14ac:dyDescent="0.25">
      <c r="B105" s="306"/>
      <c r="D105" s="305"/>
    </row>
    <row r="106" spans="2:4" x14ac:dyDescent="0.25">
      <c r="B106" s="306"/>
      <c r="D106" s="305"/>
    </row>
    <row r="107" spans="2:4" x14ac:dyDescent="0.25">
      <c r="B107" s="306"/>
      <c r="D107" s="305"/>
    </row>
    <row r="108" spans="2:4" x14ac:dyDescent="0.25">
      <c r="B108" s="306"/>
      <c r="D108" s="305"/>
    </row>
    <row r="109" spans="2:4" x14ac:dyDescent="0.25">
      <c r="B109" s="306"/>
      <c r="D109" s="305"/>
    </row>
    <row r="110" spans="2:4" x14ac:dyDescent="0.25">
      <c r="B110" s="306"/>
      <c r="D110" s="305"/>
    </row>
    <row r="111" spans="2:4" x14ac:dyDescent="0.25">
      <c r="B111" s="306"/>
      <c r="D111" s="305"/>
    </row>
    <row r="112" spans="2:4" x14ac:dyDescent="0.25">
      <c r="B112" s="3"/>
      <c r="D112" s="305"/>
    </row>
    <row r="113" spans="2:4" x14ac:dyDescent="0.25">
      <c r="B113" s="3"/>
      <c r="D113" s="305"/>
    </row>
    <row r="114" spans="2:4" x14ac:dyDescent="0.25">
      <c r="B114" s="3"/>
      <c r="D114" s="305"/>
    </row>
    <row r="115" spans="2:4" x14ac:dyDescent="0.25">
      <c r="B115" s="3"/>
      <c r="D115" s="305"/>
    </row>
    <row r="116" spans="2:4" x14ac:dyDescent="0.25">
      <c r="B116" s="3"/>
      <c r="D116" s="305"/>
    </row>
    <row r="117" spans="2:4" x14ac:dyDescent="0.25">
      <c r="B117" s="3"/>
      <c r="D117" s="59"/>
    </row>
    <row r="118" spans="2:4" x14ac:dyDescent="0.25">
      <c r="B118" s="3"/>
      <c r="D118" s="59"/>
    </row>
    <row r="119" spans="2:4" x14ac:dyDescent="0.25">
      <c r="B119" s="3"/>
      <c r="D119" s="59"/>
    </row>
    <row r="120" spans="2:4" x14ac:dyDescent="0.25">
      <c r="B120" s="3"/>
      <c r="D120" s="59"/>
    </row>
    <row r="121" spans="2:4" x14ac:dyDescent="0.25">
      <c r="B121" s="3"/>
      <c r="D121" s="59"/>
    </row>
    <row r="122" spans="2:4" x14ac:dyDescent="0.25">
      <c r="B122" s="3"/>
      <c r="D122" s="59"/>
    </row>
    <row r="123" spans="2:4" x14ac:dyDescent="0.25">
      <c r="B123" s="3"/>
      <c r="D123" s="59"/>
    </row>
    <row r="124" spans="2:4" x14ac:dyDescent="0.25">
      <c r="B124" s="3"/>
      <c r="D124" s="59"/>
    </row>
    <row r="125" spans="2:4" x14ac:dyDescent="0.25">
      <c r="B125" s="3"/>
      <c r="D125" s="59"/>
    </row>
    <row r="126" spans="2:4" x14ac:dyDescent="0.25">
      <c r="B126" s="3"/>
      <c r="D126" s="59"/>
    </row>
    <row r="127" spans="2:4" x14ac:dyDescent="0.25">
      <c r="B127" s="3"/>
      <c r="D127" s="59"/>
    </row>
    <row r="128" spans="2:4" x14ac:dyDescent="0.25">
      <c r="B128" s="3"/>
      <c r="D128" s="59"/>
    </row>
    <row r="129" spans="2:4" x14ac:dyDescent="0.25">
      <c r="B129" s="3"/>
      <c r="D129" s="59"/>
    </row>
    <row r="130" spans="2:4" x14ac:dyDescent="0.25">
      <c r="B130" s="3"/>
      <c r="D130" s="59"/>
    </row>
    <row r="131" spans="2:4" x14ac:dyDescent="0.25">
      <c r="B131" s="3"/>
      <c r="D131" s="59"/>
    </row>
    <row r="132" spans="2:4" x14ac:dyDescent="0.25">
      <c r="B132" s="3"/>
    </row>
    <row r="133" spans="2:4" x14ac:dyDescent="0.25">
      <c r="B133" s="3"/>
    </row>
    <row r="134" spans="2:4" x14ac:dyDescent="0.25">
      <c r="B134" s="3"/>
    </row>
    <row r="135" spans="2:4" x14ac:dyDescent="0.25">
      <c r="B135" s="3"/>
    </row>
    <row r="136" spans="2:4" x14ac:dyDescent="0.25">
      <c r="B136" s="3"/>
    </row>
    <row r="137" spans="2:4" x14ac:dyDescent="0.25">
      <c r="B137" s="3"/>
    </row>
    <row r="138" spans="2:4" x14ac:dyDescent="0.25">
      <c r="B138" s="3"/>
    </row>
    <row r="139" spans="2:4" x14ac:dyDescent="0.25">
      <c r="B139" s="3"/>
    </row>
    <row r="140" spans="2:4" x14ac:dyDescent="0.25">
      <c r="B140" s="3"/>
    </row>
    <row r="141" spans="2:4" x14ac:dyDescent="0.25">
      <c r="B141" s="3"/>
    </row>
    <row r="142" spans="2:4" x14ac:dyDescent="0.25">
      <c r="B142" s="3"/>
    </row>
    <row r="143" spans="2:4" x14ac:dyDescent="0.25">
      <c r="B143" s="3"/>
    </row>
    <row r="144" spans="2:4"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sheetData>
  <sheetProtection password="DD2A" sheet="1" objects="1" scenarios="1"/>
  <mergeCells count="3">
    <mergeCell ref="B62:F62"/>
    <mergeCell ref="B5:E5"/>
    <mergeCell ref="B4:E4"/>
  </mergeCells>
  <phoneticPr fontId="0" type="noConversion"/>
  <printOptions horizontalCentered="1" verticalCentered="1"/>
  <pageMargins left="0.25" right="0.25" top="0.25" bottom="0.25" header="0" footer="0"/>
  <pageSetup scale="57" orientation="landscape" r:id="rId1"/>
  <headerFooter alignWithMargins="0"/>
  <rowBreaks count="1" manualBreakCount="1">
    <brk id="38" max="16383" man="1"/>
  </rowBreaks>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P82"/>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9" t="s">
        <v>128</v>
      </c>
      <c r="Z1" s="3"/>
      <c r="AB1" s="390"/>
    </row>
    <row r="2" spans="1:28" ht="15" customHeight="1" x14ac:dyDescent="0.25">
      <c r="A2" s="8"/>
      <c r="B2" s="500" t="s">
        <v>143</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row>
    <row r="3" spans="1:28" ht="17.149999999999999" customHeight="1" x14ac:dyDescent="0.25">
      <c r="A3" s="8"/>
      <c r="B3" s="500" t="s">
        <v>144</v>
      </c>
      <c r="C3" s="500"/>
      <c r="D3" s="500"/>
      <c r="E3" s="500"/>
      <c r="F3" s="500"/>
      <c r="G3" s="500"/>
      <c r="H3" s="500"/>
      <c r="I3" s="500"/>
      <c r="J3" s="500"/>
      <c r="K3" s="500"/>
      <c r="L3" s="500"/>
      <c r="M3" s="500"/>
      <c r="N3" s="500"/>
      <c r="O3" s="500"/>
      <c r="P3" s="500"/>
      <c r="Q3" s="500"/>
      <c r="R3" s="552" t="s">
        <v>239</v>
      </c>
      <c r="S3" s="552"/>
      <c r="T3" s="552"/>
      <c r="U3" s="552"/>
      <c r="V3" s="552"/>
      <c r="W3" s="552"/>
      <c r="X3" s="552"/>
      <c r="Y3" s="552"/>
      <c r="Z3" s="552"/>
      <c r="AA3" s="552"/>
      <c r="AB3" s="552"/>
    </row>
    <row r="4" spans="1:28" ht="19.5" customHeight="1" x14ac:dyDescent="0.25">
      <c r="B4" s="500" t="s">
        <v>145</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row>
    <row r="5" spans="1:28" ht="12.75" customHeight="1" x14ac:dyDescent="0.25"/>
    <row r="6" spans="1:28" ht="15.75" customHeight="1" x14ac:dyDescent="0.35">
      <c r="D6" s="551" t="s">
        <v>81</v>
      </c>
      <c r="E6" s="551"/>
      <c r="F6" s="551"/>
      <c r="G6" s="551"/>
      <c r="H6" s="551"/>
      <c r="I6" s="551"/>
      <c r="J6" s="551"/>
      <c r="K6" s="551"/>
      <c r="L6" s="551"/>
      <c r="M6" s="551"/>
      <c r="N6" s="551"/>
      <c r="O6" s="551"/>
      <c r="Q6" s="551" t="s">
        <v>71</v>
      </c>
      <c r="R6" s="551"/>
      <c r="S6" s="551"/>
      <c r="T6" s="551"/>
      <c r="U6" s="551"/>
      <c r="V6" s="551"/>
      <c r="W6" s="551"/>
      <c r="X6" s="551"/>
      <c r="Y6" s="551"/>
      <c r="Z6" s="551"/>
      <c r="AA6" s="551"/>
      <c r="AB6" s="551"/>
    </row>
    <row r="7" spans="1:28" ht="15.75" customHeight="1"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8" ht="27" customHeight="1" x14ac:dyDescent="0.4">
      <c r="A8" s="42"/>
      <c r="B8" s="464" t="s">
        <v>42</v>
      </c>
      <c r="C8" s="464"/>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row>
    <row r="9" spans="1:28" ht="18" customHeight="1" x14ac:dyDescent="0.4">
      <c r="A9" s="42"/>
      <c r="B9" s="185">
        <v>2018</v>
      </c>
      <c r="C9" s="186" t="s">
        <v>153</v>
      </c>
      <c r="D9" s="268">
        <v>136.56461383139828</v>
      </c>
      <c r="E9" s="269">
        <v>151.95403883129012</v>
      </c>
      <c r="F9" s="270">
        <v>135.36263163076418</v>
      </c>
      <c r="G9" s="268">
        <v>129.46556188503365</v>
      </c>
      <c r="H9" s="269">
        <v>140.42075256972717</v>
      </c>
      <c r="I9" s="270">
        <v>134.72006586620137</v>
      </c>
      <c r="J9" s="268">
        <v>0</v>
      </c>
      <c r="K9" s="269">
        <v>0</v>
      </c>
      <c r="L9" s="270">
        <v>73.765491885471178</v>
      </c>
      <c r="M9" s="268">
        <v>134.23841846258273</v>
      </c>
      <c r="N9" s="269">
        <v>148.47940995656532</v>
      </c>
      <c r="O9" s="270">
        <v>133.14208930436206</v>
      </c>
      <c r="P9" s="3"/>
      <c r="Q9" s="255">
        <v>-5.2102999337577289</v>
      </c>
      <c r="R9" s="256">
        <v>10.01489139616406</v>
      </c>
      <c r="S9" s="257">
        <v>4.6835660589525574</v>
      </c>
      <c r="T9" s="255">
        <v>-2.5387392082368025</v>
      </c>
      <c r="U9" s="256">
        <v>10.85892722992685</v>
      </c>
      <c r="V9" s="257">
        <v>3.2587127711299582</v>
      </c>
      <c r="W9" s="255">
        <v>0</v>
      </c>
      <c r="X9" s="256">
        <v>-100</v>
      </c>
      <c r="Y9" s="257">
        <v>5.2332272774635467</v>
      </c>
      <c r="Z9" s="255">
        <v>-3.7528787590141954</v>
      </c>
      <c r="AA9" s="256">
        <v>12.328583824706779</v>
      </c>
      <c r="AB9" s="257">
        <v>4.5225237778482574</v>
      </c>
    </row>
    <row r="10" spans="1:28" ht="18" customHeight="1" x14ac:dyDescent="0.35">
      <c r="A10" s="43"/>
      <c r="B10" s="187"/>
      <c r="C10" s="188" t="s">
        <v>157</v>
      </c>
      <c r="D10" s="181">
        <v>116.14344637946837</v>
      </c>
      <c r="E10" s="65">
        <v>145.09451819708184</v>
      </c>
      <c r="F10" s="182">
        <v>128.42794869668847</v>
      </c>
      <c r="G10" s="181">
        <v>107.13751507840772</v>
      </c>
      <c r="H10" s="65">
        <v>137.44712394635377</v>
      </c>
      <c r="I10" s="182">
        <v>126.12986432308125</v>
      </c>
      <c r="J10" s="181">
        <v>0</v>
      </c>
      <c r="K10" s="65">
        <v>0</v>
      </c>
      <c r="L10" s="182">
        <v>77.837642863050206</v>
      </c>
      <c r="M10" s="181">
        <v>114.70575775081841</v>
      </c>
      <c r="N10" s="65">
        <v>144.00848966896245</v>
      </c>
      <c r="O10" s="182">
        <v>126.54005651333206</v>
      </c>
      <c r="P10" s="3"/>
      <c r="Q10" s="176">
        <v>2.1920457723954656</v>
      </c>
      <c r="R10" s="64">
        <v>4.9561449887178775</v>
      </c>
      <c r="S10" s="177">
        <v>6.8673614593734538</v>
      </c>
      <c r="T10" s="176">
        <v>-15.668703811943264</v>
      </c>
      <c r="U10" s="64">
        <v>1.883231580606181</v>
      </c>
      <c r="V10" s="177">
        <v>0.77428384016139373</v>
      </c>
      <c r="W10" s="176">
        <v>0</v>
      </c>
      <c r="X10" s="64">
        <v>-100</v>
      </c>
      <c r="Y10" s="177">
        <v>5.1858542080560524</v>
      </c>
      <c r="Z10" s="176">
        <v>-1.620652324344606</v>
      </c>
      <c r="AA10" s="64">
        <v>6.6603170773164102</v>
      </c>
      <c r="AB10" s="177">
        <v>6.5406792539575314</v>
      </c>
    </row>
    <row r="11" spans="1:28" ht="18" customHeight="1" x14ac:dyDescent="0.35">
      <c r="A11" s="43"/>
      <c r="B11" s="189"/>
      <c r="C11" s="190" t="s">
        <v>159</v>
      </c>
      <c r="D11" s="271">
        <v>129.29543735820519</v>
      </c>
      <c r="E11" s="66">
        <v>150.2494811975975</v>
      </c>
      <c r="F11" s="272">
        <v>131.2886362003743</v>
      </c>
      <c r="G11" s="271">
        <v>104.23026315789474</v>
      </c>
      <c r="H11" s="66">
        <v>131.99726754859904</v>
      </c>
      <c r="I11" s="272">
        <v>131.03230164870868</v>
      </c>
      <c r="J11" s="271">
        <v>0</v>
      </c>
      <c r="K11" s="66">
        <v>0</v>
      </c>
      <c r="L11" s="272">
        <v>78.202668018681976</v>
      </c>
      <c r="M11" s="271">
        <v>125.96437158469945</v>
      </c>
      <c r="N11" s="66">
        <v>147.21176885595372</v>
      </c>
      <c r="O11" s="272">
        <v>129.49519337754239</v>
      </c>
      <c r="P11" s="3"/>
      <c r="Q11" s="258">
        <v>-4.3676665849494967</v>
      </c>
      <c r="R11" s="63">
        <v>3.1522668015662294</v>
      </c>
      <c r="S11" s="259">
        <v>-2.930806696696417</v>
      </c>
      <c r="T11" s="258">
        <v>-11.841941300575796</v>
      </c>
      <c r="U11" s="63">
        <v>-2.7100729013029667</v>
      </c>
      <c r="V11" s="259">
        <v>2.857897427151908</v>
      </c>
      <c r="W11" s="258">
        <v>0</v>
      </c>
      <c r="X11" s="63">
        <v>-100</v>
      </c>
      <c r="Y11" s="259">
        <v>2.420894323665189</v>
      </c>
      <c r="Z11" s="258">
        <v>-4.0764998738860738</v>
      </c>
      <c r="AA11" s="63">
        <v>4.1404297587548413</v>
      </c>
      <c r="AB11" s="259">
        <v>-1.6283247070735702</v>
      </c>
    </row>
    <row r="12" spans="1:28" ht="18" customHeight="1" x14ac:dyDescent="0.35">
      <c r="A12" s="43"/>
      <c r="B12" s="187"/>
      <c r="C12" s="188" t="s">
        <v>162</v>
      </c>
      <c r="D12" s="181">
        <v>132.95124879923151</v>
      </c>
      <c r="E12" s="65">
        <v>157.10694720904655</v>
      </c>
      <c r="F12" s="182">
        <v>135.28564136502629</v>
      </c>
      <c r="G12" s="181">
        <v>115.7994071146245</v>
      </c>
      <c r="H12" s="65">
        <v>148.03831863237644</v>
      </c>
      <c r="I12" s="182">
        <v>139.18462499507623</v>
      </c>
      <c r="J12" s="181">
        <v>0</v>
      </c>
      <c r="K12" s="65">
        <v>0</v>
      </c>
      <c r="L12" s="182">
        <v>77.596612310830537</v>
      </c>
      <c r="M12" s="181">
        <v>129.59775888717155</v>
      </c>
      <c r="N12" s="65">
        <v>155.3376506895554</v>
      </c>
      <c r="O12" s="182">
        <v>134.05994887231077</v>
      </c>
      <c r="P12" s="3"/>
      <c r="Q12" s="176">
        <v>5.7342382222556303</v>
      </c>
      <c r="R12" s="64">
        <v>7.0426425962694816</v>
      </c>
      <c r="S12" s="177">
        <v>1.0510532111332771</v>
      </c>
      <c r="T12" s="176">
        <v>4.48395507605332</v>
      </c>
      <c r="U12" s="64">
        <v>4.8704927093371451</v>
      </c>
      <c r="V12" s="177">
        <v>4.9897304702881717</v>
      </c>
      <c r="W12" s="176">
        <v>0</v>
      </c>
      <c r="X12" s="64">
        <v>-100</v>
      </c>
      <c r="Y12" s="177">
        <v>1.7098884470334486</v>
      </c>
      <c r="Z12" s="176">
        <v>4.8287544830516271</v>
      </c>
      <c r="AA12" s="64">
        <v>8.5406904317899013</v>
      </c>
      <c r="AB12" s="177">
        <v>2.28011859798973</v>
      </c>
    </row>
    <row r="13" spans="1:28" ht="18" customHeight="1" x14ac:dyDescent="0.35">
      <c r="A13" s="43"/>
      <c r="B13" s="189"/>
      <c r="C13" s="190" t="s">
        <v>164</v>
      </c>
      <c r="D13" s="271">
        <v>128.74291806274749</v>
      </c>
      <c r="E13" s="66">
        <v>148.36823339365935</v>
      </c>
      <c r="F13" s="272">
        <v>130.717489974313</v>
      </c>
      <c r="G13" s="271">
        <v>106.73801916932908</v>
      </c>
      <c r="H13" s="66">
        <v>150.03155137233574</v>
      </c>
      <c r="I13" s="272">
        <v>130.64388338885868</v>
      </c>
      <c r="J13" s="271">
        <v>0</v>
      </c>
      <c r="K13" s="66">
        <v>0</v>
      </c>
      <c r="L13" s="272">
        <v>77.198174385832104</v>
      </c>
      <c r="M13" s="271">
        <v>123.84888678351493</v>
      </c>
      <c r="N13" s="66">
        <v>148.65981066122924</v>
      </c>
      <c r="O13" s="272">
        <v>128.57113746967516</v>
      </c>
      <c r="P13" s="3"/>
      <c r="Q13" s="258">
        <v>10.544781620755181</v>
      </c>
      <c r="R13" s="63">
        <v>4.6286895486456068</v>
      </c>
      <c r="S13" s="259">
        <v>5.4096883813054424</v>
      </c>
      <c r="T13" s="258">
        <v>-13.986722396378022</v>
      </c>
      <c r="U13" s="63">
        <v>11.623306153623453</v>
      </c>
      <c r="V13" s="259">
        <v>4.4896411191985868</v>
      </c>
      <c r="W13" s="258">
        <v>0</v>
      </c>
      <c r="X13" s="63">
        <v>-100</v>
      </c>
      <c r="Y13" s="259">
        <v>2.5029007301257362</v>
      </c>
      <c r="Z13" s="258">
        <v>5.0233226052527824</v>
      </c>
      <c r="AA13" s="63">
        <v>8.1715823861486303</v>
      </c>
      <c r="AB13" s="259">
        <v>5.3694911169330384</v>
      </c>
    </row>
    <row r="14" spans="1:28" ht="18" customHeight="1" x14ac:dyDescent="0.35">
      <c r="A14" s="43"/>
      <c r="B14" s="187"/>
      <c r="C14" s="188" t="s">
        <v>165</v>
      </c>
      <c r="D14" s="181">
        <v>116.6822256568779</v>
      </c>
      <c r="E14" s="65">
        <v>145.2776334029748</v>
      </c>
      <c r="F14" s="182">
        <v>116.77619979480592</v>
      </c>
      <c r="G14" s="181">
        <v>96.539232053422367</v>
      </c>
      <c r="H14" s="65">
        <v>144.54763711462954</v>
      </c>
      <c r="I14" s="182">
        <v>118.31025485730949</v>
      </c>
      <c r="J14" s="181">
        <v>0</v>
      </c>
      <c r="K14" s="65">
        <v>0</v>
      </c>
      <c r="L14" s="182">
        <v>77.570306802483728</v>
      </c>
      <c r="M14" s="181">
        <v>113.53521126760563</v>
      </c>
      <c r="N14" s="65">
        <v>145.19203322398269</v>
      </c>
      <c r="O14" s="182">
        <v>115.00593599068758</v>
      </c>
      <c r="P14" s="3"/>
      <c r="Q14" s="176">
        <v>-4.4793039978882581</v>
      </c>
      <c r="R14" s="64">
        <v>1.4250767146221286</v>
      </c>
      <c r="S14" s="177">
        <v>-6.0762872504179404</v>
      </c>
      <c r="T14" s="176">
        <v>-15.365476461404533</v>
      </c>
      <c r="U14" s="64">
        <v>-8.0781837324177967</v>
      </c>
      <c r="V14" s="177">
        <v>-22.638660080535907</v>
      </c>
      <c r="W14" s="176">
        <v>0</v>
      </c>
      <c r="X14" s="64">
        <v>-100</v>
      </c>
      <c r="Y14" s="177">
        <v>1.6561596680529354</v>
      </c>
      <c r="Z14" s="176">
        <v>-6.2387372160464922</v>
      </c>
      <c r="AA14" s="64">
        <v>1.2908628214585796</v>
      </c>
      <c r="AB14" s="177">
        <v>-9.0370632085854776</v>
      </c>
    </row>
    <row r="15" spans="1:28" ht="18" customHeight="1" x14ac:dyDescent="0.35">
      <c r="A15" s="43"/>
      <c r="B15" s="189">
        <v>2019</v>
      </c>
      <c r="C15" s="190" t="s">
        <v>166</v>
      </c>
      <c r="D15" s="271">
        <v>131.16342182890855</v>
      </c>
      <c r="E15" s="66">
        <v>175.69383956545229</v>
      </c>
      <c r="F15" s="272">
        <v>142.54755649615453</v>
      </c>
      <c r="G15" s="271">
        <v>165.63235294117646</v>
      </c>
      <c r="H15" s="66">
        <v>175.77084584557133</v>
      </c>
      <c r="I15" s="272">
        <v>178.13127732214699</v>
      </c>
      <c r="J15" s="271">
        <v>0</v>
      </c>
      <c r="K15" s="66">
        <v>0</v>
      </c>
      <c r="L15" s="272">
        <v>82.177603165638729</v>
      </c>
      <c r="M15" s="271">
        <v>140.30732553099264</v>
      </c>
      <c r="N15" s="66">
        <v>175.70746114258981</v>
      </c>
      <c r="O15" s="272">
        <v>149.77427378918176</v>
      </c>
      <c r="P15" s="3"/>
      <c r="Q15" s="258">
        <v>-2.1212932892199983</v>
      </c>
      <c r="R15" s="63">
        <v>11.885652156145866</v>
      </c>
      <c r="S15" s="259">
        <v>2.2585603454867949</v>
      </c>
      <c r="T15" s="258">
        <v>49.456963585953538</v>
      </c>
      <c r="U15" s="63">
        <v>28.905437206290472</v>
      </c>
      <c r="V15" s="259">
        <v>27.63419311180154</v>
      </c>
      <c r="W15" s="258">
        <v>0</v>
      </c>
      <c r="X15" s="63">
        <v>-100</v>
      </c>
      <c r="Y15" s="259">
        <v>12.064997822411938</v>
      </c>
      <c r="Z15" s="258">
        <v>9.8763617049777856</v>
      </c>
      <c r="AA15" s="63">
        <v>16.96263135385319</v>
      </c>
      <c r="AB15" s="259">
        <v>9.4579270786512417</v>
      </c>
    </row>
    <row r="16" spans="1:28" ht="18" customHeight="1" x14ac:dyDescent="0.35">
      <c r="A16" s="43"/>
      <c r="B16" s="187"/>
      <c r="C16" s="188" t="s">
        <v>169</v>
      </c>
      <c r="D16" s="181">
        <v>154.22776148582599</v>
      </c>
      <c r="E16" s="65">
        <v>181.21534104564248</v>
      </c>
      <c r="F16" s="182">
        <v>147.75578808670076</v>
      </c>
      <c r="G16" s="181">
        <v>223.9388349514563</v>
      </c>
      <c r="H16" s="65">
        <v>188.16462972839676</v>
      </c>
      <c r="I16" s="182">
        <v>215.13095717965751</v>
      </c>
      <c r="J16" s="181">
        <v>0</v>
      </c>
      <c r="K16" s="65">
        <v>0</v>
      </c>
      <c r="L16" s="182">
        <v>94.841855827190074</v>
      </c>
      <c r="M16" s="181">
        <v>171.74481580873385</v>
      </c>
      <c r="N16" s="65">
        <v>182.84625596260256</v>
      </c>
      <c r="O16" s="182">
        <v>163.02587214632806</v>
      </c>
      <c r="P16" s="3"/>
      <c r="Q16" s="176">
        <v>22.957313336038599</v>
      </c>
      <c r="R16" s="64">
        <v>22.544660049035848</v>
      </c>
      <c r="S16" s="177">
        <v>14.393670767859401</v>
      </c>
      <c r="T16" s="176">
        <v>70.591689983727974</v>
      </c>
      <c r="U16" s="64">
        <v>31.623897763150449</v>
      </c>
      <c r="V16" s="177">
        <v>65.102820992945396</v>
      </c>
      <c r="W16" s="176">
        <v>0</v>
      </c>
      <c r="X16" s="64">
        <v>-100</v>
      </c>
      <c r="Y16" s="177">
        <v>24.582289550259507</v>
      </c>
      <c r="Z16" s="176">
        <v>34.90394652031663</v>
      </c>
      <c r="AA16" s="64">
        <v>26.535524541023229</v>
      </c>
      <c r="AB16" s="177">
        <v>28.135465237421624</v>
      </c>
    </row>
    <row r="17" spans="1:29" ht="18" customHeight="1" x14ac:dyDescent="0.35">
      <c r="A17" s="43"/>
      <c r="B17" s="189"/>
      <c r="C17" s="190" t="s">
        <v>170</v>
      </c>
      <c r="D17" s="271">
        <v>122.25561797752809</v>
      </c>
      <c r="E17" s="66">
        <v>152.9002430602342</v>
      </c>
      <c r="F17" s="272">
        <v>135.3451142963047</v>
      </c>
      <c r="G17" s="271">
        <v>117.71779141104294</v>
      </c>
      <c r="H17" s="66">
        <v>144.66904941637884</v>
      </c>
      <c r="I17" s="272">
        <v>140.42633441903001</v>
      </c>
      <c r="J17" s="271">
        <v>0</v>
      </c>
      <c r="K17" s="66">
        <v>0</v>
      </c>
      <c r="L17" s="272">
        <v>78.075625183697781</v>
      </c>
      <c r="M17" s="271">
        <v>121.01894854170537</v>
      </c>
      <c r="N17" s="66">
        <v>150.831539673446</v>
      </c>
      <c r="O17" s="272">
        <v>134.60776062683831</v>
      </c>
      <c r="P17" s="3"/>
      <c r="Q17" s="258">
        <v>0.78380182328592607</v>
      </c>
      <c r="R17" s="63">
        <v>5.5637616088870558</v>
      </c>
      <c r="S17" s="259">
        <v>3.6748716729020887</v>
      </c>
      <c r="T17" s="258">
        <v>10.614531538099637</v>
      </c>
      <c r="U17" s="63">
        <v>8.9164539745497446</v>
      </c>
      <c r="V17" s="259">
        <v>8.2010643773640819</v>
      </c>
      <c r="W17" s="258">
        <v>0</v>
      </c>
      <c r="X17" s="63">
        <v>0</v>
      </c>
      <c r="Y17" s="259">
        <v>-2.209498123640385</v>
      </c>
      <c r="Z17" s="258">
        <v>3.4476013978071762</v>
      </c>
      <c r="AA17" s="63">
        <v>6.3607196503062937</v>
      </c>
      <c r="AB17" s="259">
        <v>4.771063406495843</v>
      </c>
    </row>
    <row r="18" spans="1:29" ht="18" customHeight="1" x14ac:dyDescent="0.35">
      <c r="A18" s="43"/>
      <c r="B18" s="187"/>
      <c r="C18" s="188" t="s">
        <v>171</v>
      </c>
      <c r="D18" s="181">
        <v>122.39777503090235</v>
      </c>
      <c r="E18" s="65">
        <v>151.0709091751603</v>
      </c>
      <c r="F18" s="182">
        <v>138.80184168872813</v>
      </c>
      <c r="G18" s="181">
        <v>124.07237936772047</v>
      </c>
      <c r="H18" s="65">
        <v>137.05051362729526</v>
      </c>
      <c r="I18" s="182">
        <v>140.82341502749557</v>
      </c>
      <c r="J18" s="181">
        <v>0</v>
      </c>
      <c r="K18" s="65">
        <v>0</v>
      </c>
      <c r="L18" s="182">
        <v>81.474360785469187</v>
      </c>
      <c r="M18" s="181">
        <v>122.78139889460644</v>
      </c>
      <c r="N18" s="65">
        <v>148.33585655215055</v>
      </c>
      <c r="O18" s="182">
        <v>137.2702844612688</v>
      </c>
      <c r="P18" s="3"/>
      <c r="Q18" s="176">
        <v>-4.9172752611715502</v>
      </c>
      <c r="R18" s="64">
        <v>0.15636288960851416</v>
      </c>
      <c r="S18" s="177">
        <v>2.9061992986380747</v>
      </c>
      <c r="T18" s="176">
        <v>13.790228657976838</v>
      </c>
      <c r="U18" s="64">
        <v>7.3361867245390249</v>
      </c>
      <c r="V18" s="177">
        <v>6.2865137677827967</v>
      </c>
      <c r="W18" s="176">
        <v>0</v>
      </c>
      <c r="X18" s="64">
        <v>0</v>
      </c>
      <c r="Y18" s="177">
        <v>4.8499911534024971</v>
      </c>
      <c r="Z18" s="176">
        <v>-1.1095072622354312</v>
      </c>
      <c r="AA18" s="64">
        <v>1.9792428634221664</v>
      </c>
      <c r="AB18" s="177">
        <v>3.7335309929264309</v>
      </c>
    </row>
    <row r="19" spans="1:29" ht="18" customHeight="1" x14ac:dyDescent="0.35">
      <c r="A19" s="43"/>
      <c r="B19" s="189"/>
      <c r="C19" s="190" t="s">
        <v>172</v>
      </c>
      <c r="D19" s="271">
        <v>126.97020157756354</v>
      </c>
      <c r="E19" s="66">
        <v>148.93383811889291</v>
      </c>
      <c r="F19" s="272">
        <v>132.0496814820236</v>
      </c>
      <c r="G19" s="271">
        <v>127.39945092656143</v>
      </c>
      <c r="H19" s="66">
        <v>144.14786442461804</v>
      </c>
      <c r="I19" s="272">
        <v>132.10526902025231</v>
      </c>
      <c r="J19" s="271">
        <v>0</v>
      </c>
      <c r="K19" s="66">
        <v>0</v>
      </c>
      <c r="L19" s="272">
        <v>82.879247752312111</v>
      </c>
      <c r="M19" s="271">
        <v>127.09832581967213</v>
      </c>
      <c r="N19" s="66">
        <v>147.73163394919169</v>
      </c>
      <c r="O19" s="272">
        <v>129.92303422298218</v>
      </c>
      <c r="P19" s="3"/>
      <c r="Q19" s="258">
        <v>-5.2037914554428986E-2</v>
      </c>
      <c r="R19" s="63">
        <v>2.9932488790093812</v>
      </c>
      <c r="S19" s="259">
        <v>-0.73537732756035679</v>
      </c>
      <c r="T19" s="258">
        <v>8.6624304400689756</v>
      </c>
      <c r="U19" s="63">
        <v>-2.189598285637556</v>
      </c>
      <c r="V19" s="259">
        <v>3.7849791600180316</v>
      </c>
      <c r="W19" s="258">
        <v>0</v>
      </c>
      <c r="X19" s="63">
        <v>-100</v>
      </c>
      <c r="Y19" s="259">
        <v>13.463000877753862</v>
      </c>
      <c r="Z19" s="258">
        <v>2.2891459121346034</v>
      </c>
      <c r="AA19" s="63">
        <v>1.952974998508741</v>
      </c>
      <c r="AB19" s="259">
        <v>-2.144446671005423E-2</v>
      </c>
    </row>
    <row r="20" spans="1:29" ht="18" customHeight="1" x14ac:dyDescent="0.35">
      <c r="A20" s="43"/>
      <c r="B20" s="187"/>
      <c r="C20" s="188" t="s">
        <v>173</v>
      </c>
      <c r="D20" s="181">
        <v>119.69971033150949</v>
      </c>
      <c r="E20" s="65">
        <v>146.41788168760726</v>
      </c>
      <c r="F20" s="182">
        <v>133.07774658396653</v>
      </c>
      <c r="G20" s="181">
        <v>126.90123456790124</v>
      </c>
      <c r="H20" s="65">
        <v>156.4982999385511</v>
      </c>
      <c r="I20" s="182">
        <v>137.0275217075652</v>
      </c>
      <c r="J20" s="181">
        <v>0</v>
      </c>
      <c r="K20" s="65">
        <v>0</v>
      </c>
      <c r="L20" s="182">
        <v>85.052542975800918</v>
      </c>
      <c r="M20" s="181">
        <v>121.99967141292443</v>
      </c>
      <c r="N20" s="65">
        <v>149.13689813118359</v>
      </c>
      <c r="O20" s="182">
        <v>131.87025712282997</v>
      </c>
      <c r="P20" s="3"/>
      <c r="Q20" s="176">
        <v>-4.8526375040863883</v>
      </c>
      <c r="R20" s="64">
        <v>2.3732311827148855</v>
      </c>
      <c r="S20" s="177">
        <v>2.0576508543841645</v>
      </c>
      <c r="T20" s="176">
        <v>3.4411281455692744</v>
      </c>
      <c r="U20" s="64">
        <v>7.7182919747741687</v>
      </c>
      <c r="V20" s="177">
        <v>5.2302814020232171</v>
      </c>
      <c r="W20" s="176">
        <v>0</v>
      </c>
      <c r="X20" s="64">
        <v>-100</v>
      </c>
      <c r="Y20" s="177">
        <v>15.854999179118183</v>
      </c>
      <c r="Z20" s="176">
        <v>-2.392475644408782</v>
      </c>
      <c r="AA20" s="64">
        <v>3.9196007877356056</v>
      </c>
      <c r="AB20" s="177">
        <v>2.6874120314673835</v>
      </c>
    </row>
    <row r="21" spans="1:29" ht="18" customHeight="1" x14ac:dyDescent="0.35">
      <c r="A21" s="43"/>
      <c r="B21" s="189"/>
      <c r="C21" s="190" t="s">
        <v>153</v>
      </c>
      <c r="D21" s="273">
        <v>122.08623298033282</v>
      </c>
      <c r="E21" s="104">
        <v>146.34466317260944</v>
      </c>
      <c r="F21" s="274">
        <v>131.02065242478611</v>
      </c>
      <c r="G21" s="273">
        <v>131.91540785498489</v>
      </c>
      <c r="H21" s="104">
        <v>147.40970854355152</v>
      </c>
      <c r="I21" s="274">
        <v>135.5665079206282</v>
      </c>
      <c r="J21" s="273">
        <v>0</v>
      </c>
      <c r="K21" s="104">
        <v>0</v>
      </c>
      <c r="L21" s="274">
        <v>82.445219850542998</v>
      </c>
      <c r="M21" s="273">
        <v>125.36587869623656</v>
      </c>
      <c r="N21" s="104">
        <v>146.59583646266788</v>
      </c>
      <c r="O21" s="274">
        <v>130.31501687302426</v>
      </c>
      <c r="P21" s="3"/>
      <c r="Q21" s="258">
        <v>-10.601853909930403</v>
      </c>
      <c r="R21" s="63">
        <v>-3.6914949426968358</v>
      </c>
      <c r="S21" s="259">
        <v>-3.2076645922649769</v>
      </c>
      <c r="T21" s="258">
        <v>1.8922761653996556</v>
      </c>
      <c r="U21" s="63">
        <v>4.9771531956104056</v>
      </c>
      <c r="V21" s="259">
        <v>0.62829694224427479</v>
      </c>
      <c r="W21" s="258">
        <v>0</v>
      </c>
      <c r="X21" s="63">
        <v>0</v>
      </c>
      <c r="Y21" s="259">
        <v>11.766650968108523</v>
      </c>
      <c r="Z21" s="258">
        <v>-6.6095383631320681</v>
      </c>
      <c r="AA21" s="63">
        <v>-1.2685755516192019</v>
      </c>
      <c r="AB21" s="259">
        <v>-2.1233499084388785</v>
      </c>
    </row>
    <row r="22" spans="1:29" ht="18" customHeight="1" x14ac:dyDescent="0.35">
      <c r="A22" s="43"/>
      <c r="B22" s="187"/>
      <c r="C22" s="188" t="s">
        <v>157</v>
      </c>
      <c r="D22" s="181">
        <v>103.79088627148099</v>
      </c>
      <c r="E22" s="65">
        <v>142.2394320605928</v>
      </c>
      <c r="F22" s="182">
        <v>124.52139021383107</v>
      </c>
      <c r="G22" s="181">
        <v>117.01505376344086</v>
      </c>
      <c r="H22" s="65">
        <v>139.41341395397808</v>
      </c>
      <c r="I22" s="182">
        <v>131.38441154881863</v>
      </c>
      <c r="J22" s="181">
        <v>0</v>
      </c>
      <c r="K22" s="65">
        <v>0</v>
      </c>
      <c r="L22" s="182">
        <v>87.057830781544553</v>
      </c>
      <c r="M22" s="181">
        <v>104.88039333805811</v>
      </c>
      <c r="N22" s="65">
        <v>141.63608667002597</v>
      </c>
      <c r="O22" s="182">
        <v>124.05470730428333</v>
      </c>
      <c r="P22" s="3"/>
      <c r="Q22" s="176">
        <v>-10.635606651130907</v>
      </c>
      <c r="R22" s="64">
        <v>-1.9677422496492714</v>
      </c>
      <c r="S22" s="177">
        <v>-3.0418289184728917</v>
      </c>
      <c r="T22" s="176">
        <v>9.2194957833438114</v>
      </c>
      <c r="U22" s="64">
        <v>1.4305792301567122</v>
      </c>
      <c r="V22" s="177">
        <v>4.1659818266971964</v>
      </c>
      <c r="W22" s="176">
        <v>0</v>
      </c>
      <c r="X22" s="64">
        <v>0</v>
      </c>
      <c r="Y22" s="177">
        <v>11.845409983337511</v>
      </c>
      <c r="Z22" s="176">
        <v>-8.565711613277923</v>
      </c>
      <c r="AA22" s="64">
        <v>-1.6474049581312962</v>
      </c>
      <c r="AB22" s="177">
        <v>-1.9640810013285266</v>
      </c>
    </row>
    <row r="23" spans="1:29" ht="18" customHeight="1" x14ac:dyDescent="0.35">
      <c r="A23" s="43"/>
      <c r="B23" s="189"/>
      <c r="C23" s="190" t="s">
        <v>159</v>
      </c>
      <c r="D23" s="271">
        <v>112.05804857966241</v>
      </c>
      <c r="E23" s="66">
        <v>141.82945421905691</v>
      </c>
      <c r="F23" s="272">
        <v>127.09605797548673</v>
      </c>
      <c r="G23" s="271">
        <v>119.20172910662824</v>
      </c>
      <c r="H23" s="66">
        <v>147.10269915600597</v>
      </c>
      <c r="I23" s="272">
        <v>134.13937275485998</v>
      </c>
      <c r="J23" s="271">
        <v>0</v>
      </c>
      <c r="K23" s="66">
        <v>0</v>
      </c>
      <c r="L23" s="272">
        <v>85.51378463478747</v>
      </c>
      <c r="M23" s="271">
        <v>112.53425168107589</v>
      </c>
      <c r="N23" s="66">
        <v>142.86547451368534</v>
      </c>
      <c r="O23" s="272">
        <v>126.84234062548948</v>
      </c>
      <c r="P23" s="3"/>
      <c r="Q23" s="258">
        <v>-13.331784269221842</v>
      </c>
      <c r="R23" s="63">
        <v>-5.6040306505066519</v>
      </c>
      <c r="S23" s="259">
        <v>-3.1934052681367033</v>
      </c>
      <c r="T23" s="258">
        <v>14.363837809805547</v>
      </c>
      <c r="U23" s="63">
        <v>11.443745683481954</v>
      </c>
      <c r="V23" s="259">
        <v>2.3712253139544353</v>
      </c>
      <c r="W23" s="258">
        <v>0</v>
      </c>
      <c r="X23" s="63">
        <v>0</v>
      </c>
      <c r="Y23" s="259">
        <v>9.3489350188908134</v>
      </c>
      <c r="Z23" s="258">
        <v>-10.661840117697919</v>
      </c>
      <c r="AA23" s="63">
        <v>-2.9524095634780494</v>
      </c>
      <c r="AB23" s="259">
        <v>-2.0486109815045701</v>
      </c>
    </row>
    <row r="24" spans="1:29" ht="18" customHeight="1" x14ac:dyDescent="0.35">
      <c r="A24" s="43"/>
      <c r="B24" s="187"/>
      <c r="C24" s="188" t="s">
        <v>162</v>
      </c>
      <c r="D24" s="181">
        <v>112.96592911689838</v>
      </c>
      <c r="E24" s="65">
        <v>147.15458259729311</v>
      </c>
      <c r="F24" s="182">
        <v>133.14667728514692</v>
      </c>
      <c r="G24" s="181">
        <v>118.44604316546763</v>
      </c>
      <c r="H24" s="65">
        <v>149.64776086731462</v>
      </c>
      <c r="I24" s="182">
        <v>139.93913968004421</v>
      </c>
      <c r="J24" s="181">
        <v>0</v>
      </c>
      <c r="K24" s="65">
        <v>0</v>
      </c>
      <c r="L24" s="182">
        <v>82.174280744596885</v>
      </c>
      <c r="M24" s="181">
        <v>113.622438814202</v>
      </c>
      <c r="N24" s="65">
        <v>147.66368113888609</v>
      </c>
      <c r="O24" s="182">
        <v>132.78523632526682</v>
      </c>
      <c r="P24" s="3"/>
      <c r="Q24" s="176">
        <v>-15.032066161719763</v>
      </c>
      <c r="R24" s="64">
        <v>-6.3347705423305083</v>
      </c>
      <c r="S24" s="177">
        <v>-1.5810725057717265</v>
      </c>
      <c r="T24" s="176">
        <v>2.2855350616979728</v>
      </c>
      <c r="U24" s="64">
        <v>1.0871794882613364</v>
      </c>
      <c r="V24" s="177">
        <v>0.54209628757103712</v>
      </c>
      <c r="W24" s="176">
        <v>0</v>
      </c>
      <c r="X24" s="64">
        <v>0</v>
      </c>
      <c r="Y24" s="177">
        <v>5.8993147992459747</v>
      </c>
      <c r="Z24" s="176">
        <v>-12.326849021268766</v>
      </c>
      <c r="AA24" s="64">
        <v>-4.9401864368387223</v>
      </c>
      <c r="AB24" s="177">
        <v>-0.95085262807168813</v>
      </c>
    </row>
    <row r="25" spans="1:29" ht="18" customHeight="1" x14ac:dyDescent="0.3">
      <c r="A25" s="44"/>
      <c r="B25" s="189"/>
      <c r="C25" s="190" t="s">
        <v>164</v>
      </c>
      <c r="D25" s="271"/>
      <c r="E25" s="66">
        <v>141.06736188879202</v>
      </c>
      <c r="F25" s="272">
        <v>123.37580624228129</v>
      </c>
      <c r="G25" s="271"/>
      <c r="H25" s="66">
        <v>142.90172161818779</v>
      </c>
      <c r="I25" s="272">
        <v>136.06804617983801</v>
      </c>
      <c r="J25" s="271"/>
      <c r="K25" s="66">
        <v>0</v>
      </c>
      <c r="L25" s="272">
        <v>81.891220934117925</v>
      </c>
      <c r="M25" s="271">
        <v>105.72350468307559</v>
      </c>
      <c r="N25" s="66">
        <v>141.30957224489796</v>
      </c>
      <c r="O25" s="272">
        <v>123.91325480824263</v>
      </c>
      <c r="P25" s="3"/>
      <c r="Q25" s="258"/>
      <c r="R25" s="63">
        <v>-4.9207780788871567</v>
      </c>
      <c r="S25" s="259">
        <v>-5.6164509687834441</v>
      </c>
      <c r="T25" s="258"/>
      <c r="U25" s="63">
        <v>-4.7522202422967164</v>
      </c>
      <c r="V25" s="259">
        <v>4.1518689205176393</v>
      </c>
      <c r="W25" s="258"/>
      <c r="X25" s="63">
        <v>0</v>
      </c>
      <c r="Y25" s="259">
        <v>6.0792196002333316</v>
      </c>
      <c r="Z25" s="258">
        <v>-14.635078740854652</v>
      </c>
      <c r="AA25" s="63">
        <v>-4.94433457411112</v>
      </c>
      <c r="AB25" s="259">
        <v>-3.6228058280429782</v>
      </c>
    </row>
    <row r="26" spans="1:29" ht="18" customHeight="1" x14ac:dyDescent="0.3">
      <c r="A26" s="44"/>
      <c r="B26" s="191"/>
      <c r="C26" s="192" t="s">
        <v>165</v>
      </c>
      <c r="D26" s="275">
        <v>108.80282615839631</v>
      </c>
      <c r="E26" s="276">
        <v>132.99996609731684</v>
      </c>
      <c r="F26" s="277">
        <v>116.55861900276918</v>
      </c>
      <c r="G26" s="275">
        <v>119</v>
      </c>
      <c r="H26" s="276">
        <v>139.37474139083997</v>
      </c>
      <c r="I26" s="277">
        <v>126.6506929148303</v>
      </c>
      <c r="J26" s="275">
        <v>119.59036144578313</v>
      </c>
      <c r="K26" s="276">
        <v>0</v>
      </c>
      <c r="L26" s="277">
        <v>82.936920566178884</v>
      </c>
      <c r="M26" s="275">
        <v>109.38453134698945</v>
      </c>
      <c r="N26" s="276">
        <v>133.97587769227266</v>
      </c>
      <c r="O26" s="277">
        <v>116.3586522240966</v>
      </c>
      <c r="P26" s="126"/>
      <c r="Q26" s="178">
        <v>-6.7528704171723373</v>
      </c>
      <c r="R26" s="179">
        <v>-8.451175186480258</v>
      </c>
      <c r="S26" s="180">
        <v>-0.18632289149592263</v>
      </c>
      <c r="T26" s="178">
        <v>23.265948432393174</v>
      </c>
      <c r="U26" s="179">
        <v>-3.5786788542847932</v>
      </c>
      <c r="V26" s="180">
        <v>7.04963239879753</v>
      </c>
      <c r="W26" s="178">
        <v>0</v>
      </c>
      <c r="X26" s="179">
        <v>0</v>
      </c>
      <c r="Y26" s="180">
        <v>6.9183866674139933</v>
      </c>
      <c r="Z26" s="178">
        <v>-3.6558525538239577</v>
      </c>
      <c r="AA26" s="179">
        <v>-7.7250488767570689</v>
      </c>
      <c r="AB26" s="180">
        <v>1.1762142725559481</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54" t="s">
        <v>61</v>
      </c>
      <c r="C28" s="554"/>
      <c r="D28" s="554"/>
      <c r="E28" s="554"/>
      <c r="F28" s="554"/>
      <c r="G28" s="554"/>
      <c r="H28" s="554"/>
      <c r="I28" s="554"/>
      <c r="J28" s="554"/>
      <c r="K28" s="554"/>
      <c r="L28" s="554"/>
      <c r="M28" s="554"/>
      <c r="N28" s="554"/>
      <c r="O28" s="554"/>
      <c r="P28" s="251"/>
      <c r="Q28" s="553"/>
      <c r="R28" s="553"/>
      <c r="S28" s="553"/>
      <c r="T28" s="553"/>
      <c r="U28" s="553"/>
      <c r="V28" s="553"/>
      <c r="W28" s="553"/>
      <c r="X28" s="553"/>
      <c r="Y28" s="553"/>
      <c r="Z28" s="553"/>
      <c r="AA28" s="553"/>
      <c r="AB28" s="553"/>
      <c r="AC28" s="1"/>
    </row>
    <row r="29" spans="1:29" ht="18" customHeight="1" x14ac:dyDescent="0.35">
      <c r="A29" s="43"/>
      <c r="B29" s="185">
        <v>2017</v>
      </c>
      <c r="C29" s="186"/>
      <c r="D29" s="279">
        <v>126.00905874026893</v>
      </c>
      <c r="E29" s="280">
        <v>140.59696953036828</v>
      </c>
      <c r="F29" s="281">
        <v>128.0315785090971</v>
      </c>
      <c r="G29" s="279">
        <v>120.28316326530613</v>
      </c>
      <c r="H29" s="280">
        <v>136.09526383250324</v>
      </c>
      <c r="I29" s="281">
        <v>129.97199627435387</v>
      </c>
      <c r="J29" s="279">
        <v>0</v>
      </c>
      <c r="K29" s="280">
        <v>70.427423743807921</v>
      </c>
      <c r="L29" s="281">
        <v>74.354932551221523</v>
      </c>
      <c r="M29" s="279">
        <v>124.63939839908109</v>
      </c>
      <c r="N29" s="280">
        <v>137.1501508200858</v>
      </c>
      <c r="O29" s="281">
        <v>126.0228456436715</v>
      </c>
      <c r="P29" s="3"/>
      <c r="Q29" s="262">
        <v>23.016495041752815</v>
      </c>
      <c r="R29" s="263">
        <v>1.6831448480073403</v>
      </c>
      <c r="S29" s="264">
        <v>3.2674935448446352</v>
      </c>
      <c r="T29" s="262">
        <v>30.420314516933495</v>
      </c>
      <c r="U29" s="263">
        <v>8.1475595452054748</v>
      </c>
      <c r="V29" s="264">
        <v>4.7941845707202333</v>
      </c>
      <c r="W29" s="262">
        <v>0</v>
      </c>
      <c r="X29" s="263">
        <v>4.1979673990928497</v>
      </c>
      <c r="Y29" s="264">
        <v>-0.85373497179048807</v>
      </c>
      <c r="Z29" s="262">
        <v>28.02352158239945</v>
      </c>
      <c r="AA29" s="263">
        <v>2.9321015563327153</v>
      </c>
      <c r="AB29" s="264">
        <v>3.3537443138732281</v>
      </c>
    </row>
    <row r="30" spans="1:29" ht="18" customHeight="1" x14ac:dyDescent="0.35">
      <c r="A30" s="43"/>
      <c r="B30" s="187">
        <v>2018</v>
      </c>
      <c r="C30" s="188"/>
      <c r="D30" s="181">
        <v>126.81163282385587</v>
      </c>
      <c r="E30" s="65">
        <v>148.79031321141147</v>
      </c>
      <c r="F30" s="182">
        <v>131.43817309027901</v>
      </c>
      <c r="G30" s="181">
        <v>115.40544462101845</v>
      </c>
      <c r="H30" s="65">
        <v>139.30248187987604</v>
      </c>
      <c r="I30" s="182">
        <v>131.64696062015733</v>
      </c>
      <c r="J30" s="181">
        <v>0</v>
      </c>
      <c r="K30" s="65">
        <v>72.078196054425163</v>
      </c>
      <c r="L30" s="182">
        <v>76.31120175168985</v>
      </c>
      <c r="M30" s="181">
        <v>124.05471033250389</v>
      </c>
      <c r="N30" s="65">
        <v>146.38050862460744</v>
      </c>
      <c r="O30" s="182">
        <v>129.45028527489984</v>
      </c>
      <c r="P30" s="3"/>
      <c r="Q30" s="176">
        <v>0.6369177673497427</v>
      </c>
      <c r="R30" s="64">
        <v>5.8275393192407892</v>
      </c>
      <c r="S30" s="177">
        <v>2.6607455917134075</v>
      </c>
      <c r="T30" s="176">
        <v>-4.0551965145188191</v>
      </c>
      <c r="U30" s="64">
        <v>2.3565978396720948</v>
      </c>
      <c r="V30" s="177">
        <v>1.288711717767117</v>
      </c>
      <c r="W30" s="176">
        <v>0</v>
      </c>
      <c r="X30" s="64">
        <v>2.3439339718320817</v>
      </c>
      <c r="Y30" s="177">
        <v>2.6309877950876976</v>
      </c>
      <c r="Z30" s="176">
        <v>-0.46910372970920461</v>
      </c>
      <c r="AA30" s="64">
        <v>6.7301113045293439</v>
      </c>
      <c r="AB30" s="177">
        <v>2.7196970626416248</v>
      </c>
    </row>
    <row r="31" spans="1:29" ht="18" customHeight="1" x14ac:dyDescent="0.35">
      <c r="A31" s="43"/>
      <c r="B31" s="260">
        <v>2019</v>
      </c>
      <c r="C31" s="261"/>
      <c r="D31" s="282">
        <v>120.00222722316312</v>
      </c>
      <c r="E31" s="283">
        <v>149.63699079525304</v>
      </c>
      <c r="F31" s="284">
        <v>131.90045680795455</v>
      </c>
      <c r="G31" s="282">
        <v>138.03833027041219</v>
      </c>
      <c r="H31" s="283">
        <v>150.46744583393087</v>
      </c>
      <c r="I31" s="284">
        <v>148.57304244331388</v>
      </c>
      <c r="J31" s="282">
        <v>119.59036144578313</v>
      </c>
      <c r="K31" s="283">
        <v>0</v>
      </c>
      <c r="L31" s="284">
        <v>83.842281893009215</v>
      </c>
      <c r="M31" s="282">
        <v>122.37554421998513</v>
      </c>
      <c r="N31" s="283">
        <v>149.81278950974897</v>
      </c>
      <c r="O31" s="284">
        <v>133.33941929378952</v>
      </c>
      <c r="P31" s="3"/>
      <c r="Q31" s="265">
        <v>-5.3697010668975222</v>
      </c>
      <c r="R31" s="266">
        <v>0.56904079678797992</v>
      </c>
      <c r="S31" s="267">
        <v>0.35171191656630685</v>
      </c>
      <c r="T31" s="265">
        <v>19.611627270895394</v>
      </c>
      <c r="U31" s="266">
        <v>8.0149067004295276</v>
      </c>
      <c r="V31" s="267">
        <v>12.857176301998798</v>
      </c>
      <c r="W31" s="265">
        <v>0</v>
      </c>
      <c r="X31" s="266">
        <v>-100</v>
      </c>
      <c r="Y31" s="267">
        <v>9.8689051783313086</v>
      </c>
      <c r="Z31" s="265">
        <v>-1.3535690083980505</v>
      </c>
      <c r="AA31" s="266">
        <v>2.3447663335721849</v>
      </c>
      <c r="AB31" s="267">
        <v>3.0043456533376971</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55" t="s">
        <v>44</v>
      </c>
      <c r="C33" s="555"/>
      <c r="D33" s="555"/>
      <c r="E33" s="555"/>
      <c r="F33" s="555"/>
      <c r="G33" s="555"/>
      <c r="H33" s="555"/>
      <c r="I33" s="555"/>
      <c r="J33" s="555"/>
      <c r="K33" s="555"/>
      <c r="L33" s="555"/>
      <c r="M33" s="555"/>
      <c r="N33" s="555"/>
      <c r="O33" s="555"/>
      <c r="P33" s="251"/>
      <c r="Q33" s="553"/>
      <c r="R33" s="553"/>
      <c r="S33" s="553"/>
      <c r="T33" s="553"/>
      <c r="U33" s="553"/>
      <c r="V33" s="553"/>
      <c r="W33" s="553"/>
      <c r="X33" s="553"/>
      <c r="Y33" s="553"/>
      <c r="Z33" s="553"/>
      <c r="AA33" s="553"/>
      <c r="AB33" s="553"/>
      <c r="AC33" s="1"/>
    </row>
    <row r="34" spans="1:29" ht="18" customHeight="1" x14ac:dyDescent="0.35">
      <c r="A34" s="43"/>
      <c r="B34" s="185">
        <v>2017</v>
      </c>
      <c r="C34" s="186"/>
      <c r="D34" s="279">
        <v>121.84618162123127</v>
      </c>
      <c r="E34" s="280">
        <v>144.18711029870701</v>
      </c>
      <c r="F34" s="281">
        <v>127.77303349329236</v>
      </c>
      <c r="G34" s="279">
        <v>116.84033613445378</v>
      </c>
      <c r="H34" s="280">
        <v>144.94572372123406</v>
      </c>
      <c r="I34" s="281">
        <v>135.98730310459487</v>
      </c>
      <c r="J34" s="279">
        <v>0</v>
      </c>
      <c r="K34" s="280">
        <v>68.994827826520918</v>
      </c>
      <c r="L34" s="281">
        <v>75.991263517914078</v>
      </c>
      <c r="M34" s="279">
        <v>121.07320051904435</v>
      </c>
      <c r="N34" s="280">
        <v>141.41623165959257</v>
      </c>
      <c r="O34" s="281">
        <v>126.78879463513726</v>
      </c>
      <c r="P34" s="3"/>
      <c r="Q34" s="262">
        <v>8.6166596541838967</v>
      </c>
      <c r="R34" s="263">
        <v>7.0865630088027656</v>
      </c>
      <c r="S34" s="264">
        <v>5.0471878676263913</v>
      </c>
      <c r="T34" s="262">
        <v>34.514777856960336</v>
      </c>
      <c r="U34" s="263">
        <v>10.111168505137037</v>
      </c>
      <c r="V34" s="264">
        <v>10.268961557086064</v>
      </c>
      <c r="W34" s="262">
        <v>0</v>
      </c>
      <c r="X34" s="263">
        <v>1.916778371239021</v>
      </c>
      <c r="Y34" s="264">
        <v>6.7887713798874344E-2</v>
      </c>
      <c r="Z34" s="262">
        <v>15.694639100726535</v>
      </c>
      <c r="AA34" s="263">
        <v>7.8483460912267251</v>
      </c>
      <c r="AB34" s="264">
        <v>5.9226771460296828</v>
      </c>
    </row>
    <row r="35" spans="1:29" ht="18" customHeight="1" x14ac:dyDescent="0.35">
      <c r="A35" s="43"/>
      <c r="B35" s="187">
        <v>2018</v>
      </c>
      <c r="C35" s="188"/>
      <c r="D35" s="181">
        <v>126.73085564501029</v>
      </c>
      <c r="E35" s="65">
        <v>150.8232234597418</v>
      </c>
      <c r="F35" s="182">
        <v>128.18899429331876</v>
      </c>
      <c r="G35" s="181">
        <v>107.93843137254902</v>
      </c>
      <c r="H35" s="65">
        <v>148.05357820475456</v>
      </c>
      <c r="I35" s="182">
        <v>132.17460420676113</v>
      </c>
      <c r="J35" s="181">
        <v>0</v>
      </c>
      <c r="K35" s="65">
        <v>0</v>
      </c>
      <c r="L35" s="182">
        <v>77.45621489775057</v>
      </c>
      <c r="M35" s="181">
        <v>123.10928053204353</v>
      </c>
      <c r="N35" s="65">
        <v>150.36002508137085</v>
      </c>
      <c r="O35" s="182">
        <v>126.79030575691678</v>
      </c>
      <c r="P35" s="3"/>
      <c r="Q35" s="176">
        <v>4.0088855955810203</v>
      </c>
      <c r="R35" s="64">
        <v>4.6024316232477336</v>
      </c>
      <c r="S35" s="177">
        <v>0.32554662643133409</v>
      </c>
      <c r="T35" s="176">
        <v>-7.6188626774069812</v>
      </c>
      <c r="U35" s="64">
        <v>2.1441505162978367</v>
      </c>
      <c r="V35" s="177">
        <v>-2.8037168256077507</v>
      </c>
      <c r="W35" s="176">
        <v>0</v>
      </c>
      <c r="X35" s="64">
        <v>-100</v>
      </c>
      <c r="Y35" s="177">
        <v>1.927789211573175</v>
      </c>
      <c r="Z35" s="176">
        <v>1.6816933923200581</v>
      </c>
      <c r="AA35" s="64">
        <v>6.3244461521978348</v>
      </c>
      <c r="AB35" s="177">
        <v>1.1918417426939817E-3</v>
      </c>
    </row>
    <row r="36" spans="1:29" ht="18" customHeight="1" x14ac:dyDescent="0.35">
      <c r="A36" s="43"/>
      <c r="B36" s="260">
        <v>2019</v>
      </c>
      <c r="C36" s="261"/>
      <c r="D36" s="282">
        <v>111.41153374233129</v>
      </c>
      <c r="E36" s="283">
        <v>140.96574563430678</v>
      </c>
      <c r="F36" s="284">
        <v>124.95635195699444</v>
      </c>
      <c r="G36" s="282">
        <v>118.51327433628319</v>
      </c>
      <c r="H36" s="283">
        <v>145.19231988305904</v>
      </c>
      <c r="I36" s="284">
        <v>135.79506600005908</v>
      </c>
      <c r="J36" s="282">
        <v>119.59036144578313</v>
      </c>
      <c r="K36" s="283">
        <v>0</v>
      </c>
      <c r="L36" s="284">
        <v>82.326628285606873</v>
      </c>
      <c r="M36" s="282">
        <v>109.95600146896805</v>
      </c>
      <c r="N36" s="283">
        <v>141.66828642384107</v>
      </c>
      <c r="O36" s="284">
        <v>125.13433457458689</v>
      </c>
      <c r="P36" s="3"/>
      <c r="Q36" s="265">
        <v>-12.088075808144493</v>
      </c>
      <c r="R36" s="266">
        <v>-6.5357824871487278</v>
      </c>
      <c r="S36" s="267">
        <v>-2.5217783743021309</v>
      </c>
      <c r="T36" s="265">
        <v>9.7971063959926763</v>
      </c>
      <c r="U36" s="266">
        <v>-1.9325830259491981</v>
      </c>
      <c r="V36" s="267">
        <v>2.7391508490045902</v>
      </c>
      <c r="W36" s="265">
        <v>0</v>
      </c>
      <c r="X36" s="266">
        <v>0</v>
      </c>
      <c r="Y36" s="267">
        <v>6.2879568725191515</v>
      </c>
      <c r="Z36" s="265">
        <v>-10.684230308414381</v>
      </c>
      <c r="AA36" s="266">
        <v>-5.7806179886083831</v>
      </c>
      <c r="AB36" s="267">
        <v>-1.3060708170423818</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55" t="s">
        <v>45</v>
      </c>
      <c r="C38" s="555"/>
      <c r="D38" s="555"/>
      <c r="E38" s="555"/>
      <c r="F38" s="555"/>
      <c r="G38" s="555"/>
      <c r="H38" s="555"/>
      <c r="I38" s="555"/>
      <c r="J38" s="555"/>
      <c r="K38" s="555"/>
      <c r="L38" s="555"/>
      <c r="M38" s="555"/>
      <c r="N38" s="555"/>
      <c r="O38" s="555"/>
      <c r="P38" s="251"/>
      <c r="Q38" s="553"/>
      <c r="R38" s="553"/>
      <c r="S38" s="553"/>
      <c r="T38" s="553"/>
      <c r="U38" s="553"/>
      <c r="V38" s="553"/>
      <c r="W38" s="553"/>
      <c r="X38" s="553"/>
      <c r="Y38" s="553"/>
      <c r="Z38" s="553"/>
      <c r="AA38" s="553"/>
      <c r="AB38" s="553"/>
      <c r="AC38" s="1"/>
    </row>
    <row r="39" spans="1:29" ht="18" customHeight="1" x14ac:dyDescent="0.35">
      <c r="A39" s="43"/>
      <c r="B39" s="185">
        <v>2017</v>
      </c>
      <c r="C39" s="186"/>
      <c r="D39" s="279">
        <v>126.00905874026893</v>
      </c>
      <c r="E39" s="280">
        <v>140.59696953036828</v>
      </c>
      <c r="F39" s="281">
        <v>128.0315785090971</v>
      </c>
      <c r="G39" s="279">
        <v>120.28316326530613</v>
      </c>
      <c r="H39" s="280">
        <v>136.09526383250324</v>
      </c>
      <c r="I39" s="281">
        <v>129.97199627435387</v>
      </c>
      <c r="J39" s="279">
        <v>0</v>
      </c>
      <c r="K39" s="280">
        <v>70.427423743807921</v>
      </c>
      <c r="L39" s="281">
        <v>74.354932551221523</v>
      </c>
      <c r="M39" s="279">
        <v>124.63939839908109</v>
      </c>
      <c r="N39" s="280">
        <v>137.1501508200858</v>
      </c>
      <c r="O39" s="281">
        <v>126.0228456436715</v>
      </c>
      <c r="P39" s="3"/>
      <c r="Q39" s="262">
        <v>23.016495041752815</v>
      </c>
      <c r="R39" s="263">
        <v>1.6831448480073403</v>
      </c>
      <c r="S39" s="264">
        <v>3.2674935448446352</v>
      </c>
      <c r="T39" s="262">
        <v>30.420314516933495</v>
      </c>
      <c r="U39" s="263">
        <v>8.1475595452054748</v>
      </c>
      <c r="V39" s="264">
        <v>4.7941845707202333</v>
      </c>
      <c r="W39" s="262">
        <v>0</v>
      </c>
      <c r="X39" s="263">
        <v>4.1979673990928497</v>
      </c>
      <c r="Y39" s="264">
        <v>-0.85373497179048807</v>
      </c>
      <c r="Z39" s="262">
        <v>28.02352158239945</v>
      </c>
      <c r="AA39" s="263">
        <v>2.9321015563327153</v>
      </c>
      <c r="AB39" s="264">
        <v>3.3537443138732281</v>
      </c>
    </row>
    <row r="40" spans="1:29" ht="18" customHeight="1" x14ac:dyDescent="0.35">
      <c r="A40" s="43"/>
      <c r="B40" s="187">
        <v>2018</v>
      </c>
      <c r="C40" s="188"/>
      <c r="D40" s="181">
        <v>126.81163282385587</v>
      </c>
      <c r="E40" s="65">
        <v>148.79031321141147</v>
      </c>
      <c r="F40" s="182">
        <v>131.43817309027901</v>
      </c>
      <c r="G40" s="181">
        <v>115.40544462101845</v>
      </c>
      <c r="H40" s="65">
        <v>139.30248187987604</v>
      </c>
      <c r="I40" s="182">
        <v>131.64696062015733</v>
      </c>
      <c r="J40" s="181">
        <v>0</v>
      </c>
      <c r="K40" s="65">
        <v>72.078196054425163</v>
      </c>
      <c r="L40" s="182">
        <v>76.31120175168985</v>
      </c>
      <c r="M40" s="181">
        <v>124.05471033250389</v>
      </c>
      <c r="N40" s="65">
        <v>146.38050862460744</v>
      </c>
      <c r="O40" s="182">
        <v>129.45028527489984</v>
      </c>
      <c r="P40" s="3"/>
      <c r="Q40" s="176">
        <v>0.6369177673497427</v>
      </c>
      <c r="R40" s="64">
        <v>5.8275393192407892</v>
      </c>
      <c r="S40" s="177">
        <v>2.6607455917134075</v>
      </c>
      <c r="T40" s="176">
        <v>-4.0551965145188191</v>
      </c>
      <c r="U40" s="64">
        <v>2.3565978396720948</v>
      </c>
      <c r="V40" s="177">
        <v>1.288711717767117</v>
      </c>
      <c r="W40" s="176">
        <v>0</v>
      </c>
      <c r="X40" s="64">
        <v>2.3439339718320817</v>
      </c>
      <c r="Y40" s="177">
        <v>2.6309877950876976</v>
      </c>
      <c r="Z40" s="176">
        <v>-0.46910372970920461</v>
      </c>
      <c r="AA40" s="64">
        <v>6.7301113045293439</v>
      </c>
      <c r="AB40" s="177">
        <v>2.7196970626416248</v>
      </c>
    </row>
    <row r="41" spans="1:29" ht="18" customHeight="1" x14ac:dyDescent="0.35">
      <c r="A41" s="43"/>
      <c r="B41" s="260">
        <v>2019</v>
      </c>
      <c r="C41" s="261"/>
      <c r="D41" s="282">
        <v>120.00222722316312</v>
      </c>
      <c r="E41" s="283">
        <v>149.63699079525304</v>
      </c>
      <c r="F41" s="284">
        <v>131.90045680795455</v>
      </c>
      <c r="G41" s="282">
        <v>138.03833027041219</v>
      </c>
      <c r="H41" s="283">
        <v>150.46744583393087</v>
      </c>
      <c r="I41" s="284">
        <v>148.57304244331388</v>
      </c>
      <c r="J41" s="282">
        <v>119.59036144578313</v>
      </c>
      <c r="K41" s="283">
        <v>0</v>
      </c>
      <c r="L41" s="284">
        <v>83.842281893009215</v>
      </c>
      <c r="M41" s="282">
        <v>122.37554421998513</v>
      </c>
      <c r="N41" s="283">
        <v>149.81278950974897</v>
      </c>
      <c r="O41" s="284">
        <v>133.33941929378952</v>
      </c>
      <c r="P41" s="3"/>
      <c r="Q41" s="265">
        <v>-5.3697010668975222</v>
      </c>
      <c r="R41" s="266">
        <v>0.56904079678797992</v>
      </c>
      <c r="S41" s="267">
        <v>0.35171191656630685</v>
      </c>
      <c r="T41" s="265">
        <v>19.611627270895394</v>
      </c>
      <c r="U41" s="266">
        <v>8.0149067004295276</v>
      </c>
      <c r="V41" s="267">
        <v>12.857176301998798</v>
      </c>
      <c r="W41" s="265">
        <v>0</v>
      </c>
      <c r="X41" s="266">
        <v>-100</v>
      </c>
      <c r="Y41" s="267">
        <v>9.8689051783313086</v>
      </c>
      <c r="Z41" s="265">
        <v>-1.3535690083980505</v>
      </c>
      <c r="AA41" s="266">
        <v>2.3447663335721849</v>
      </c>
      <c r="AB41" s="267">
        <v>3.0043456533376971</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24" customHeight="1" x14ac:dyDescent="0.25">
      <c r="B43" s="546" t="s">
        <v>119</v>
      </c>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sheetData>
  <mergeCells count="22">
    <mergeCell ref="B2:AB2"/>
    <mergeCell ref="Q6:AB6"/>
    <mergeCell ref="D6:O6"/>
    <mergeCell ref="B3:Q3"/>
    <mergeCell ref="R3:AB3"/>
    <mergeCell ref="B4:AB4"/>
    <mergeCell ref="D7:F7"/>
    <mergeCell ref="Z7:AB7"/>
    <mergeCell ref="T7:V7"/>
    <mergeCell ref="B8:C8"/>
    <mergeCell ref="Q7:S7"/>
    <mergeCell ref="J7:L7"/>
    <mergeCell ref="M7:O7"/>
    <mergeCell ref="W7:Y7"/>
    <mergeCell ref="G7:I7"/>
    <mergeCell ref="B43:AB43"/>
    <mergeCell ref="Q38:AB38"/>
    <mergeCell ref="B28:O28"/>
    <mergeCell ref="B33:O33"/>
    <mergeCell ref="B38:O38"/>
    <mergeCell ref="Q33:AB33"/>
    <mergeCell ref="Q28:AB28"/>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P8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9" t="s">
        <v>129</v>
      </c>
      <c r="Z1" s="3"/>
      <c r="AB1" s="390"/>
    </row>
    <row r="2" spans="1:28" ht="15" customHeight="1" x14ac:dyDescent="0.25">
      <c r="A2" s="8"/>
      <c r="B2" s="500" t="s">
        <v>143</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row>
    <row r="3" spans="1:28" ht="17.149999999999999" customHeight="1" x14ac:dyDescent="0.25">
      <c r="A3" s="8"/>
      <c r="B3" s="500" t="s">
        <v>144</v>
      </c>
      <c r="C3" s="500"/>
      <c r="D3" s="500"/>
      <c r="E3" s="500"/>
      <c r="F3" s="500"/>
      <c r="G3" s="500"/>
      <c r="H3" s="500"/>
      <c r="I3" s="500"/>
      <c r="J3" s="500"/>
      <c r="K3" s="500"/>
      <c r="L3" s="500"/>
      <c r="M3" s="500"/>
      <c r="N3" s="500"/>
      <c r="O3" s="500"/>
      <c r="P3" s="500"/>
      <c r="Q3" s="500"/>
      <c r="R3" s="552" t="s">
        <v>239</v>
      </c>
      <c r="S3" s="552"/>
      <c r="T3" s="552"/>
      <c r="U3" s="552"/>
      <c r="V3" s="552"/>
      <c r="W3" s="552"/>
      <c r="X3" s="552"/>
      <c r="Y3" s="552"/>
      <c r="Z3" s="552"/>
      <c r="AA3" s="552"/>
      <c r="AB3" s="552"/>
    </row>
    <row r="4" spans="1:28" ht="19.5" customHeight="1" x14ac:dyDescent="0.25">
      <c r="B4" s="500" t="s">
        <v>145</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row>
    <row r="5" spans="1:28" ht="12.75" customHeight="1" x14ac:dyDescent="0.25"/>
    <row r="6" spans="1:28" ht="15.75" customHeight="1" x14ac:dyDescent="0.35">
      <c r="D6" s="551" t="s">
        <v>10</v>
      </c>
      <c r="E6" s="551"/>
      <c r="F6" s="551"/>
      <c r="G6" s="551"/>
      <c r="H6" s="551"/>
      <c r="I6" s="551"/>
      <c r="J6" s="551"/>
      <c r="K6" s="551"/>
      <c r="L6" s="551"/>
      <c r="M6" s="551"/>
      <c r="N6" s="551"/>
      <c r="O6" s="551"/>
      <c r="Q6" s="551" t="s">
        <v>71</v>
      </c>
      <c r="R6" s="551"/>
      <c r="S6" s="551"/>
      <c r="T6" s="551"/>
      <c r="U6" s="551"/>
      <c r="V6" s="551"/>
      <c r="W6" s="551"/>
      <c r="X6" s="551"/>
      <c r="Y6" s="551"/>
      <c r="Z6" s="551"/>
      <c r="AA6" s="551"/>
      <c r="AB6" s="551"/>
    </row>
    <row r="7" spans="1:28" ht="15.75" customHeight="1"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8" ht="27" customHeight="1" x14ac:dyDescent="0.4">
      <c r="A8" s="42"/>
      <c r="B8" s="464" t="s">
        <v>42</v>
      </c>
      <c r="C8" s="464"/>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row>
    <row r="9" spans="1:28" ht="18" customHeight="1" x14ac:dyDescent="0.4">
      <c r="A9" s="42"/>
      <c r="B9" s="185">
        <v>2018</v>
      </c>
      <c r="C9" s="186" t="s">
        <v>153</v>
      </c>
      <c r="D9" s="268">
        <v>69.815354838709681</v>
      </c>
      <c r="E9" s="269">
        <v>64.552994516916598</v>
      </c>
      <c r="F9" s="270">
        <v>77.732868244897929</v>
      </c>
      <c r="G9" s="268">
        <v>32.2578064516129</v>
      </c>
      <c r="H9" s="269">
        <v>25.720604654286785</v>
      </c>
      <c r="I9" s="270">
        <v>21.888195416572611</v>
      </c>
      <c r="J9" s="268">
        <v>0</v>
      </c>
      <c r="K9" s="269">
        <v>0</v>
      </c>
      <c r="L9" s="270">
        <v>1.9026789801141939</v>
      </c>
      <c r="M9" s="268">
        <v>102.07316129032257</v>
      </c>
      <c r="N9" s="269">
        <v>90.273599171203387</v>
      </c>
      <c r="O9" s="270">
        <v>101.52374264158473</v>
      </c>
      <c r="P9" s="3"/>
      <c r="Q9" s="255">
        <v>60.975907270660898</v>
      </c>
      <c r="R9" s="256">
        <v>-6.3787823492175395</v>
      </c>
      <c r="S9" s="257">
        <v>6.7488760153386416</v>
      </c>
      <c r="T9" s="255">
        <v>16.386947797708554</v>
      </c>
      <c r="U9" s="256">
        <v>-12.598151015803934</v>
      </c>
      <c r="V9" s="257">
        <v>-2.6943243631272233</v>
      </c>
      <c r="W9" s="255">
        <v>0</v>
      </c>
      <c r="X9" s="256">
        <v>-100</v>
      </c>
      <c r="Y9" s="257">
        <v>-3.8092022651501187</v>
      </c>
      <c r="Z9" s="255">
        <v>43.590958347627684</v>
      </c>
      <c r="AA9" s="256">
        <v>-9.812905363123722</v>
      </c>
      <c r="AB9" s="257">
        <v>4.3508881495008218</v>
      </c>
    </row>
    <row r="10" spans="1:28" ht="18" customHeight="1" x14ac:dyDescent="0.35">
      <c r="A10" s="43"/>
      <c r="B10" s="187"/>
      <c r="C10" s="188" t="s">
        <v>157</v>
      </c>
      <c r="D10" s="181">
        <v>65.400000000000006</v>
      </c>
      <c r="E10" s="65">
        <v>56.911311689840197</v>
      </c>
      <c r="F10" s="182">
        <v>76.900449309930508</v>
      </c>
      <c r="G10" s="181">
        <v>11.460258064516129</v>
      </c>
      <c r="H10" s="65">
        <v>8.9233974187971619</v>
      </c>
      <c r="I10" s="182">
        <v>13.90774776885941</v>
      </c>
      <c r="J10" s="181">
        <v>0</v>
      </c>
      <c r="K10" s="65">
        <v>0</v>
      </c>
      <c r="L10" s="182">
        <v>1.7344107359046488</v>
      </c>
      <c r="M10" s="181">
        <v>76.860258064516131</v>
      </c>
      <c r="N10" s="65">
        <v>65.834709108637355</v>
      </c>
      <c r="O10" s="182">
        <v>92.542607814694577</v>
      </c>
      <c r="P10" s="3"/>
      <c r="Q10" s="176">
        <v>76.690209093000718</v>
      </c>
      <c r="R10" s="64">
        <v>-8.7857501311030024</v>
      </c>
      <c r="S10" s="177">
        <v>11.134595717200108</v>
      </c>
      <c r="T10" s="176">
        <v>-1.6727924895934816</v>
      </c>
      <c r="U10" s="64">
        <v>-58.646328659941915</v>
      </c>
      <c r="V10" s="177">
        <v>12.31107811724763</v>
      </c>
      <c r="W10" s="176">
        <v>0</v>
      </c>
      <c r="X10" s="64">
        <v>-100</v>
      </c>
      <c r="Y10" s="177">
        <v>-27.141577387006134</v>
      </c>
      <c r="Z10" s="176">
        <v>57.9239420339037</v>
      </c>
      <c r="AA10" s="64">
        <v>-23.022466221178018</v>
      </c>
      <c r="AB10" s="177">
        <v>10.222863591814079</v>
      </c>
    </row>
    <row r="11" spans="1:28" ht="18" customHeight="1" x14ac:dyDescent="0.35">
      <c r="A11" s="43"/>
      <c r="B11" s="189"/>
      <c r="C11" s="190" t="s">
        <v>159</v>
      </c>
      <c r="D11" s="271">
        <v>68.388666666666666</v>
      </c>
      <c r="E11" s="66">
        <v>75.253041467159008</v>
      </c>
      <c r="F11" s="272">
        <v>79.046557387884363</v>
      </c>
      <c r="G11" s="271">
        <v>8.4496000000000002</v>
      </c>
      <c r="H11" s="66">
        <v>13.199726754859904</v>
      </c>
      <c r="I11" s="272">
        <v>14.157278152911712</v>
      </c>
      <c r="J11" s="271">
        <v>0</v>
      </c>
      <c r="K11" s="66">
        <v>0</v>
      </c>
      <c r="L11" s="272">
        <v>1.8995127054093091</v>
      </c>
      <c r="M11" s="271">
        <v>76.838266666666669</v>
      </c>
      <c r="N11" s="66">
        <v>88.452768222018904</v>
      </c>
      <c r="O11" s="272">
        <v>95.103348246205385</v>
      </c>
      <c r="P11" s="3"/>
      <c r="Q11" s="258">
        <v>3.6539526386626626</v>
      </c>
      <c r="R11" s="63">
        <v>-1.1691575187894421</v>
      </c>
      <c r="S11" s="259">
        <v>-5.6099804565742346</v>
      </c>
      <c r="T11" s="258">
        <v>-50.644475424263426</v>
      </c>
      <c r="U11" s="63">
        <v>-18.096976020817696</v>
      </c>
      <c r="V11" s="259">
        <v>-11.677307640976144</v>
      </c>
      <c r="W11" s="258">
        <v>0</v>
      </c>
      <c r="X11" s="63">
        <v>-100</v>
      </c>
      <c r="Y11" s="259">
        <v>-19.251595396155633</v>
      </c>
      <c r="Z11" s="258">
        <v>-7.5326563259647674</v>
      </c>
      <c r="AA11" s="63">
        <v>-5.6590116678520728</v>
      </c>
      <c r="AB11" s="259">
        <v>-6.8764913640845311</v>
      </c>
    </row>
    <row r="12" spans="1:28" ht="18" customHeight="1" x14ac:dyDescent="0.35">
      <c r="A12" s="43"/>
      <c r="B12" s="187"/>
      <c r="C12" s="188" t="s">
        <v>162</v>
      </c>
      <c r="D12" s="181">
        <v>71.433419354838705</v>
      </c>
      <c r="E12" s="65">
        <v>77.396604870094293</v>
      </c>
      <c r="F12" s="182">
        <v>81.571475657575633</v>
      </c>
      <c r="G12" s="181">
        <v>15.121161290322581</v>
      </c>
      <c r="H12" s="65">
        <v>17.67739093901352</v>
      </c>
      <c r="I12" s="182">
        <v>20.367539806857501</v>
      </c>
      <c r="J12" s="181">
        <v>0</v>
      </c>
      <c r="K12" s="65">
        <v>0</v>
      </c>
      <c r="L12" s="182">
        <v>2.0462502489431853</v>
      </c>
      <c r="M12" s="181">
        <v>86.554580645161295</v>
      </c>
      <c r="N12" s="65">
        <v>95.073995809107814</v>
      </c>
      <c r="O12" s="182">
        <v>103.98526571337631</v>
      </c>
      <c r="P12" s="3"/>
      <c r="Q12" s="176">
        <v>1.37632234802497</v>
      </c>
      <c r="R12" s="64">
        <v>1.2735646822093194</v>
      </c>
      <c r="S12" s="177">
        <v>1.1613244561668841</v>
      </c>
      <c r="T12" s="176">
        <v>47.472472157553639</v>
      </c>
      <c r="U12" s="64">
        <v>2.8301183345287289</v>
      </c>
      <c r="V12" s="177">
        <v>5.6216123845873565</v>
      </c>
      <c r="W12" s="176">
        <v>0</v>
      </c>
      <c r="X12" s="64">
        <v>-100</v>
      </c>
      <c r="Y12" s="177">
        <v>-23.023392940704838</v>
      </c>
      <c r="Z12" s="176">
        <v>7.2319433210030084</v>
      </c>
      <c r="AA12" s="64">
        <v>-0.14605648266131063</v>
      </c>
      <c r="AB12" s="177">
        <v>1.3730711944717062</v>
      </c>
    </row>
    <row r="13" spans="1:28" ht="18" customHeight="1" x14ac:dyDescent="0.35">
      <c r="A13" s="43"/>
      <c r="B13" s="189"/>
      <c r="C13" s="190" t="s">
        <v>164</v>
      </c>
      <c r="D13" s="271">
        <v>56.355066666666666</v>
      </c>
      <c r="E13" s="66">
        <v>64.053086670345891</v>
      </c>
      <c r="F13" s="272">
        <v>71.240622381811704</v>
      </c>
      <c r="G13" s="271">
        <v>13.3636</v>
      </c>
      <c r="H13" s="66">
        <v>13.767762673966399</v>
      </c>
      <c r="I13" s="272">
        <v>16.559574411202444</v>
      </c>
      <c r="J13" s="271">
        <v>0</v>
      </c>
      <c r="K13" s="66">
        <v>0</v>
      </c>
      <c r="L13" s="272">
        <v>2.1525932396655905</v>
      </c>
      <c r="M13" s="271">
        <v>69.718666666666664</v>
      </c>
      <c r="N13" s="66">
        <v>77.820849344312293</v>
      </c>
      <c r="O13" s="272">
        <v>89.952790032679744</v>
      </c>
      <c r="P13" s="3"/>
      <c r="Q13" s="258">
        <v>8.7885245986028959</v>
      </c>
      <c r="R13" s="63">
        <v>5.3818790777925241</v>
      </c>
      <c r="S13" s="259">
        <v>4.4121196768837443</v>
      </c>
      <c r="T13" s="258">
        <v>2.1067859289520063</v>
      </c>
      <c r="U13" s="63">
        <v>1.4734972580973262</v>
      </c>
      <c r="V13" s="259">
        <v>27.86819385207264</v>
      </c>
      <c r="W13" s="258">
        <v>0</v>
      </c>
      <c r="X13" s="63">
        <v>-100</v>
      </c>
      <c r="Y13" s="259">
        <v>-5.0947436939459152</v>
      </c>
      <c r="Z13" s="258">
        <v>7.4408694061975398</v>
      </c>
      <c r="AA13" s="63">
        <v>2.6155696327817886</v>
      </c>
      <c r="AB13" s="259">
        <v>7.7938904802893871</v>
      </c>
    </row>
    <row r="14" spans="1:28" ht="18" customHeight="1" x14ac:dyDescent="0.35">
      <c r="A14" s="43"/>
      <c r="B14" s="187"/>
      <c r="C14" s="188" t="s">
        <v>165</v>
      </c>
      <c r="D14" s="181">
        <v>48.70541935483871</v>
      </c>
      <c r="E14" s="65">
        <v>54.225606635995113</v>
      </c>
      <c r="F14" s="182">
        <v>57.028386325170615</v>
      </c>
      <c r="G14" s="181">
        <v>7.4615483870967738</v>
      </c>
      <c r="H14" s="65">
        <v>7.1670168034878152</v>
      </c>
      <c r="I14" s="182">
        <v>7.1010345701036961</v>
      </c>
      <c r="J14" s="181">
        <v>0</v>
      </c>
      <c r="K14" s="65">
        <v>0</v>
      </c>
      <c r="L14" s="182">
        <v>2.2023216527044567</v>
      </c>
      <c r="M14" s="181">
        <v>56.166967741935487</v>
      </c>
      <c r="N14" s="65">
        <v>61.392623439482925</v>
      </c>
      <c r="O14" s="182">
        <v>66.331742547978763</v>
      </c>
      <c r="P14" s="3"/>
      <c r="Q14" s="176">
        <v>-9.0881284004614624</v>
      </c>
      <c r="R14" s="64">
        <v>0.86296734151985621</v>
      </c>
      <c r="S14" s="177">
        <v>-7.6707552582381933</v>
      </c>
      <c r="T14" s="176">
        <v>-1.5610104861773118</v>
      </c>
      <c r="U14" s="64">
        <v>-62.360911906147734</v>
      </c>
      <c r="V14" s="177">
        <v>-51.050469204710474</v>
      </c>
      <c r="W14" s="176">
        <v>0</v>
      </c>
      <c r="X14" s="64">
        <v>-100</v>
      </c>
      <c r="Y14" s="177">
        <v>-1.5960241747804118</v>
      </c>
      <c r="Z14" s="176">
        <v>-8.155165683781874</v>
      </c>
      <c r="AA14" s="64">
        <v>-17.449830272029732</v>
      </c>
      <c r="AB14" s="177">
        <v>-15.513041480939405</v>
      </c>
    </row>
    <row r="15" spans="1:28" ht="18" customHeight="1" x14ac:dyDescent="0.35">
      <c r="A15" s="43"/>
      <c r="B15" s="189">
        <v>2019</v>
      </c>
      <c r="C15" s="190" t="s">
        <v>166</v>
      </c>
      <c r="D15" s="271">
        <v>57.37341935483871</v>
      </c>
      <c r="E15" s="66">
        <v>56.511912061650271</v>
      </c>
      <c r="F15" s="272">
        <v>65.794174515510775</v>
      </c>
      <c r="G15" s="271">
        <v>26.159225806451612</v>
      </c>
      <c r="H15" s="66">
        <v>12.149915150505411</v>
      </c>
      <c r="I15" s="272">
        <v>31.500603213676527</v>
      </c>
      <c r="J15" s="271">
        <v>0</v>
      </c>
      <c r="K15" s="66">
        <v>0</v>
      </c>
      <c r="L15" s="272">
        <v>2.0412556974726526</v>
      </c>
      <c r="M15" s="271">
        <v>83.532645161290318</v>
      </c>
      <c r="N15" s="66">
        <v>68.661827212155686</v>
      </c>
      <c r="O15" s="272">
        <v>99.336033426659952</v>
      </c>
      <c r="P15" s="3"/>
      <c r="Q15" s="258">
        <v>6.2468190040167171</v>
      </c>
      <c r="R15" s="63">
        <v>-20.647769825269918</v>
      </c>
      <c r="S15" s="259">
        <v>-11.465416264998966</v>
      </c>
      <c r="T15" s="258">
        <v>56.622708415417065</v>
      </c>
      <c r="U15" s="63">
        <v>6.2858283541824083</v>
      </c>
      <c r="V15" s="259">
        <v>69.815744836182262</v>
      </c>
      <c r="W15" s="258">
        <v>0</v>
      </c>
      <c r="X15" s="63">
        <v>-100</v>
      </c>
      <c r="Y15" s="259">
        <v>2.1085052574386118</v>
      </c>
      <c r="Z15" s="258">
        <v>18.147176160980543</v>
      </c>
      <c r="AA15" s="63">
        <v>-18.563460879725152</v>
      </c>
      <c r="AB15" s="259">
        <v>4.7145540804779671</v>
      </c>
    </row>
    <row r="16" spans="1:28" ht="18" customHeight="1" x14ac:dyDescent="0.35">
      <c r="A16" s="43"/>
      <c r="B16" s="187"/>
      <c r="C16" s="188" t="s">
        <v>169</v>
      </c>
      <c r="D16" s="181">
        <v>67.617857142857147</v>
      </c>
      <c r="E16" s="65">
        <v>65.388155175789137</v>
      </c>
      <c r="F16" s="182">
        <v>75.280766390358465</v>
      </c>
      <c r="G16" s="181">
        <v>32.951000000000001</v>
      </c>
      <c r="H16" s="65">
        <v>20.820663419029149</v>
      </c>
      <c r="I16" s="182">
        <v>39.329625068820668</v>
      </c>
      <c r="J16" s="181">
        <v>0</v>
      </c>
      <c r="K16" s="65">
        <v>0</v>
      </c>
      <c r="L16" s="182">
        <v>2.4281840009536531</v>
      </c>
      <c r="M16" s="181">
        <v>100.56885714285714</v>
      </c>
      <c r="N16" s="65">
        <v>86.208818594818283</v>
      </c>
      <c r="O16" s="182">
        <v>117.03857546013279</v>
      </c>
      <c r="P16" s="3"/>
      <c r="Q16" s="176">
        <v>25.869244372349055</v>
      </c>
      <c r="R16" s="64">
        <v>-3.8390626124067722</v>
      </c>
      <c r="S16" s="177">
        <v>3.5386329070152112</v>
      </c>
      <c r="T16" s="176">
        <v>23.739042734675923</v>
      </c>
      <c r="U16" s="64">
        <v>10.246778514589753</v>
      </c>
      <c r="V16" s="177">
        <v>124.77724923064076</v>
      </c>
      <c r="W16" s="176">
        <v>0</v>
      </c>
      <c r="X16" s="64">
        <v>-100</v>
      </c>
      <c r="Y16" s="177">
        <v>8.5375949664107669</v>
      </c>
      <c r="Z16" s="176">
        <v>25.163258666088247</v>
      </c>
      <c r="AA16" s="64">
        <v>-2.165274895699234</v>
      </c>
      <c r="AB16" s="177">
        <v>26.607249104241621</v>
      </c>
    </row>
    <row r="17" spans="1:29" ht="18" customHeight="1" x14ac:dyDescent="0.35">
      <c r="A17" s="43"/>
      <c r="B17" s="189"/>
      <c r="C17" s="190" t="s">
        <v>170</v>
      </c>
      <c r="D17" s="271">
        <v>61.774580645161294</v>
      </c>
      <c r="E17" s="66">
        <v>64.820080333862592</v>
      </c>
      <c r="F17" s="272">
        <v>79.957539250721553</v>
      </c>
      <c r="G17" s="271">
        <v>22.282838709677421</v>
      </c>
      <c r="H17" s="66">
        <v>20.588229311116223</v>
      </c>
      <c r="I17" s="272">
        <v>21.50432594240511</v>
      </c>
      <c r="J17" s="271">
        <v>0</v>
      </c>
      <c r="K17" s="66">
        <v>0</v>
      </c>
      <c r="L17" s="272">
        <v>1.8321983067684047</v>
      </c>
      <c r="M17" s="271">
        <v>84.057419354838714</v>
      </c>
      <c r="N17" s="66">
        <v>85.408309644978814</v>
      </c>
      <c r="O17" s="272">
        <v>103.29406349989506</v>
      </c>
      <c r="P17" s="3"/>
      <c r="Q17" s="258">
        <v>-10.950052360111082</v>
      </c>
      <c r="R17" s="63">
        <v>-4.0850398759635427</v>
      </c>
      <c r="S17" s="259">
        <v>-1.5328715926357446</v>
      </c>
      <c r="T17" s="258">
        <v>-10.446182248127943</v>
      </c>
      <c r="U17" s="63">
        <v>-1.49198640506614</v>
      </c>
      <c r="V17" s="259">
        <v>10.353828861522608</v>
      </c>
      <c r="W17" s="258">
        <v>0</v>
      </c>
      <c r="X17" s="63">
        <v>0</v>
      </c>
      <c r="Y17" s="259">
        <v>-24.748794986046079</v>
      </c>
      <c r="Z17" s="258">
        <v>-10.817034220948745</v>
      </c>
      <c r="AA17" s="63">
        <v>-3.4725348134436076</v>
      </c>
      <c r="AB17" s="259">
        <v>0.1651568891912476</v>
      </c>
    </row>
    <row r="18" spans="1:29" ht="18" customHeight="1" x14ac:dyDescent="0.35">
      <c r="A18" s="43"/>
      <c r="B18" s="187"/>
      <c r="C18" s="188" t="s">
        <v>171</v>
      </c>
      <c r="D18" s="181">
        <v>66.013199999999998</v>
      </c>
      <c r="E18" s="65">
        <v>65.926167341492004</v>
      </c>
      <c r="F18" s="182">
        <v>79.869866544412702</v>
      </c>
      <c r="G18" s="181">
        <v>19.884666666666668</v>
      </c>
      <c r="H18" s="65">
        <v>14.494678248283815</v>
      </c>
      <c r="I18" s="182">
        <v>22.435086448891266</v>
      </c>
      <c r="J18" s="181">
        <v>0</v>
      </c>
      <c r="K18" s="65">
        <v>0</v>
      </c>
      <c r="L18" s="182">
        <v>2.1134596507676986</v>
      </c>
      <c r="M18" s="181">
        <v>85.897866666666673</v>
      </c>
      <c r="N18" s="65">
        <v>80.420845589775823</v>
      </c>
      <c r="O18" s="182">
        <v>104.41841264407167</v>
      </c>
      <c r="P18" s="3"/>
      <c r="Q18" s="176">
        <v>-6.8967268049961072</v>
      </c>
      <c r="R18" s="64">
        <v>-7.9924346439376643</v>
      </c>
      <c r="S18" s="177">
        <v>-0.97240318410597726</v>
      </c>
      <c r="T18" s="176">
        <v>9.5960375375706395</v>
      </c>
      <c r="U18" s="64">
        <v>-21.026374619489015</v>
      </c>
      <c r="V18" s="177">
        <v>9.8603451758548726</v>
      </c>
      <c r="W18" s="176">
        <v>0</v>
      </c>
      <c r="X18" s="64">
        <v>0</v>
      </c>
      <c r="Y18" s="177">
        <v>-4.2396170531056683</v>
      </c>
      <c r="Z18" s="176">
        <v>-3.5362678202173838</v>
      </c>
      <c r="AA18" s="64">
        <v>-10.65026260452248</v>
      </c>
      <c r="AB18" s="177">
        <v>1.0996749719645889</v>
      </c>
    </row>
    <row r="19" spans="1:29" ht="18" customHeight="1" x14ac:dyDescent="0.35">
      <c r="A19" s="43"/>
      <c r="B19" s="189"/>
      <c r="C19" s="190" t="s">
        <v>172</v>
      </c>
      <c r="D19" s="271">
        <v>56.079870967741932</v>
      </c>
      <c r="E19" s="66">
        <v>58.744933938179329</v>
      </c>
      <c r="F19" s="272">
        <v>75.218264420541871</v>
      </c>
      <c r="G19" s="271">
        <v>23.951096774193548</v>
      </c>
      <c r="H19" s="66">
        <v>19.073193228747538</v>
      </c>
      <c r="I19" s="272">
        <v>18.077282972792371</v>
      </c>
      <c r="J19" s="271">
        <v>0</v>
      </c>
      <c r="K19" s="66">
        <v>0</v>
      </c>
      <c r="L19" s="272">
        <v>2.6602375529023101</v>
      </c>
      <c r="M19" s="271">
        <v>80.030945806451612</v>
      </c>
      <c r="N19" s="66">
        <v>77.818127166926871</v>
      </c>
      <c r="O19" s="272">
        <v>95.955784946236562</v>
      </c>
      <c r="P19" s="3"/>
      <c r="Q19" s="258">
        <v>-13.736289909611651</v>
      </c>
      <c r="R19" s="63">
        <v>-15.553897279979777</v>
      </c>
      <c r="S19" s="259">
        <v>-5.9046144444769721</v>
      </c>
      <c r="T19" s="258">
        <v>0.58523580125825703</v>
      </c>
      <c r="U19" s="63">
        <v>79.012947118358369</v>
      </c>
      <c r="V19" s="259">
        <v>16.912459764188444</v>
      </c>
      <c r="W19" s="258">
        <v>0</v>
      </c>
      <c r="X19" s="63">
        <v>-100</v>
      </c>
      <c r="Y19" s="259">
        <v>35.854680335702668</v>
      </c>
      <c r="Z19" s="258">
        <v>-9.8969256225240319</v>
      </c>
      <c r="AA19" s="63">
        <v>-3.2198333555451866</v>
      </c>
      <c r="AB19" s="259">
        <v>-1.440976713158207</v>
      </c>
    </row>
    <row r="20" spans="1:29" ht="18" customHeight="1" x14ac:dyDescent="0.35">
      <c r="A20" s="43"/>
      <c r="B20" s="187"/>
      <c r="C20" s="188" t="s">
        <v>173</v>
      </c>
      <c r="D20" s="181">
        <v>49.587600000000002</v>
      </c>
      <c r="E20" s="65">
        <v>61.13475726277656</v>
      </c>
      <c r="F20" s="182">
        <v>79.11001939625325</v>
      </c>
      <c r="G20" s="181">
        <v>24.669599999999999</v>
      </c>
      <c r="H20" s="65">
        <v>24.135428155199552</v>
      </c>
      <c r="I20" s="182">
        <v>18.980220326683899</v>
      </c>
      <c r="J20" s="181">
        <v>0</v>
      </c>
      <c r="K20" s="65">
        <v>0</v>
      </c>
      <c r="L20" s="182">
        <v>2.6017735158335373</v>
      </c>
      <c r="M20" s="181">
        <v>74.257133333333329</v>
      </c>
      <c r="N20" s="65">
        <v>85.270185417976123</v>
      </c>
      <c r="O20" s="182">
        <v>100.69201323877068</v>
      </c>
      <c r="P20" s="3"/>
      <c r="Q20" s="176">
        <v>-21.813579668129176</v>
      </c>
      <c r="R20" s="64">
        <v>-8.9248572345737305</v>
      </c>
      <c r="S20" s="177">
        <v>-1.6392366699867056</v>
      </c>
      <c r="T20" s="176">
        <v>13.141158916909228</v>
      </c>
      <c r="U20" s="64">
        <v>35.031431965549316</v>
      </c>
      <c r="V20" s="177">
        <v>10.846374224338314</v>
      </c>
      <c r="W20" s="176">
        <v>0</v>
      </c>
      <c r="X20" s="64">
        <v>-100</v>
      </c>
      <c r="Y20" s="177">
        <v>33.987224601589539</v>
      </c>
      <c r="Z20" s="176">
        <v>-12.870874328651954</v>
      </c>
      <c r="AA20" s="64">
        <v>0.25921402783423692</v>
      </c>
      <c r="AB20" s="177">
        <v>1.2048841793123384</v>
      </c>
    </row>
    <row r="21" spans="1:29" ht="18" customHeight="1" x14ac:dyDescent="0.35">
      <c r="A21" s="43"/>
      <c r="B21" s="189"/>
      <c r="C21" s="190" t="s">
        <v>153</v>
      </c>
      <c r="D21" s="271">
        <v>62.476645161290321</v>
      </c>
      <c r="E21" s="66">
        <v>66.562628402861392</v>
      </c>
      <c r="F21" s="272">
        <v>76.113924095974298</v>
      </c>
      <c r="G21" s="271">
        <v>33.804387096774192</v>
      </c>
      <c r="H21" s="66">
        <v>20.691737712075582</v>
      </c>
      <c r="I21" s="272">
        <v>22.268374216996769</v>
      </c>
      <c r="J21" s="271">
        <v>0</v>
      </c>
      <c r="K21" s="66">
        <v>0</v>
      </c>
      <c r="L21" s="272">
        <v>2.1916774362853992</v>
      </c>
      <c r="M21" s="271">
        <v>96.280994838709674</v>
      </c>
      <c r="N21" s="66">
        <v>87.254366114936971</v>
      </c>
      <c r="O21" s="272">
        <v>100.57397574925646</v>
      </c>
      <c r="P21" s="3"/>
      <c r="Q21" s="258">
        <v>-10.511598335886919</v>
      </c>
      <c r="R21" s="63">
        <v>3.1131536205003698</v>
      </c>
      <c r="S21" s="259">
        <v>-2.0827021895334412</v>
      </c>
      <c r="T21" s="258">
        <v>4.7944383555068439</v>
      </c>
      <c r="U21" s="63">
        <v>-19.551900158665411</v>
      </c>
      <c r="V21" s="259">
        <v>1.7369124918187837</v>
      </c>
      <c r="W21" s="258">
        <v>0</v>
      </c>
      <c r="X21" s="63">
        <v>0</v>
      </c>
      <c r="Y21" s="259">
        <v>15.189028690160873</v>
      </c>
      <c r="Z21" s="258">
        <v>-5.6745244081727595</v>
      </c>
      <c r="AA21" s="63">
        <v>-3.3445360370981194</v>
      </c>
      <c r="AB21" s="259">
        <v>-0.93551209561027615</v>
      </c>
    </row>
    <row r="22" spans="1:29" ht="18" customHeight="1" x14ac:dyDescent="0.35">
      <c r="A22" s="43"/>
      <c r="B22" s="187"/>
      <c r="C22" s="188" t="s">
        <v>157</v>
      </c>
      <c r="D22" s="181">
        <v>69.359096774193546</v>
      </c>
      <c r="E22" s="65">
        <v>58.116473680912748</v>
      </c>
      <c r="F22" s="182">
        <v>73.366477785277297</v>
      </c>
      <c r="G22" s="181">
        <v>7.0209032258064514</v>
      </c>
      <c r="H22" s="65">
        <v>15.462306875649615</v>
      </c>
      <c r="I22" s="182">
        <v>13.037031898699937</v>
      </c>
      <c r="J22" s="181">
        <v>0</v>
      </c>
      <c r="K22" s="65">
        <v>0</v>
      </c>
      <c r="L22" s="182">
        <v>2.3584706408912215</v>
      </c>
      <c r="M22" s="181">
        <v>76.379992258064519</v>
      </c>
      <c r="N22" s="65">
        <v>73.578780556562364</v>
      </c>
      <c r="O22" s="182">
        <v>88.761980324868446</v>
      </c>
      <c r="P22" s="3"/>
      <c r="Q22" s="176">
        <v>6.0536647923448754</v>
      </c>
      <c r="R22" s="64">
        <v>2.1176141531239603</v>
      </c>
      <c r="S22" s="177">
        <v>-4.5955147939517476</v>
      </c>
      <c r="T22" s="176">
        <v>-38.736953511152144</v>
      </c>
      <c r="U22" s="64">
        <v>73.278249863423355</v>
      </c>
      <c r="V22" s="177">
        <v>-6.2606533036864382</v>
      </c>
      <c r="W22" s="176">
        <v>0</v>
      </c>
      <c r="X22" s="64">
        <v>0</v>
      </c>
      <c r="Y22" s="177">
        <v>35.981090987716378</v>
      </c>
      <c r="Z22" s="176">
        <v>-0.62485583388033916</v>
      </c>
      <c r="AA22" s="64">
        <v>11.762900683811173</v>
      </c>
      <c r="AB22" s="177">
        <v>-4.0852830702549179</v>
      </c>
    </row>
    <row r="23" spans="1:29" ht="18" customHeight="1" x14ac:dyDescent="0.35">
      <c r="A23" s="43"/>
      <c r="B23" s="189"/>
      <c r="C23" s="190" t="s">
        <v>159</v>
      </c>
      <c r="D23" s="271">
        <v>72.583733333333328</v>
      </c>
      <c r="E23" s="66">
        <v>62.291637945398527</v>
      </c>
      <c r="F23" s="272">
        <v>72.160436746283281</v>
      </c>
      <c r="G23" s="271">
        <v>5.5150666666666668</v>
      </c>
      <c r="H23" s="66">
        <v>15.796858725429605</v>
      </c>
      <c r="I23" s="272">
        <v>16.655936021038901</v>
      </c>
      <c r="J23" s="271">
        <v>0</v>
      </c>
      <c r="K23" s="66">
        <v>0</v>
      </c>
      <c r="L23" s="272">
        <v>2.172816371254592</v>
      </c>
      <c r="M23" s="271">
        <v>78.098770666666667</v>
      </c>
      <c r="N23" s="66">
        <v>78.088496670828135</v>
      </c>
      <c r="O23" s="272">
        <v>90.989189138576776</v>
      </c>
      <c r="P23" s="3"/>
      <c r="Q23" s="258">
        <v>6.1341547819814197</v>
      </c>
      <c r="R23" s="63">
        <v>-17.223760354479403</v>
      </c>
      <c r="S23" s="259">
        <v>-8.711474438805265</v>
      </c>
      <c r="T23" s="258">
        <v>-34.72984914473269</v>
      </c>
      <c r="U23" s="63">
        <v>19.675649494891879</v>
      </c>
      <c r="V23" s="259">
        <v>17.649281458903118</v>
      </c>
      <c r="W23" s="258">
        <v>0</v>
      </c>
      <c r="X23" s="63">
        <v>0</v>
      </c>
      <c r="Y23" s="259">
        <v>14.388093591950534</v>
      </c>
      <c r="Z23" s="258">
        <v>1.6404638660944981</v>
      </c>
      <c r="AA23" s="63">
        <v>-11.717294732004506</v>
      </c>
      <c r="AB23" s="259">
        <v>-4.3259876581608836</v>
      </c>
    </row>
    <row r="24" spans="1:29" ht="18" customHeight="1" x14ac:dyDescent="0.35">
      <c r="A24" s="43"/>
      <c r="B24" s="187"/>
      <c r="C24" s="188" t="s">
        <v>162</v>
      </c>
      <c r="D24" s="181">
        <v>74.440903225806451</v>
      </c>
      <c r="E24" s="65">
        <v>69.900056451011736</v>
      </c>
      <c r="F24" s="182">
        <v>78.625788233534294</v>
      </c>
      <c r="G24" s="181">
        <v>10.621935483870967</v>
      </c>
      <c r="H24" s="65">
        <v>18.239658018804224</v>
      </c>
      <c r="I24" s="182">
        <v>20.162268302346305</v>
      </c>
      <c r="J24" s="181">
        <v>0</v>
      </c>
      <c r="K24" s="65">
        <v>0</v>
      </c>
      <c r="L24" s="182">
        <v>2.0200823773240164</v>
      </c>
      <c r="M24" s="181">
        <v>85.06288903225807</v>
      </c>
      <c r="N24" s="65">
        <v>88.139714469815956</v>
      </c>
      <c r="O24" s="182">
        <v>100.80813891320462</v>
      </c>
      <c r="P24" s="3"/>
      <c r="Q24" s="176">
        <v>4.210191669571846</v>
      </c>
      <c r="R24" s="64">
        <v>-9.6858879425849231</v>
      </c>
      <c r="S24" s="177">
        <v>-3.6111733915503321</v>
      </c>
      <c r="T24" s="176">
        <v>-29.754499142410978</v>
      </c>
      <c r="U24" s="64">
        <v>3.1807130460060944</v>
      </c>
      <c r="V24" s="177">
        <v>-1.0078365205506239</v>
      </c>
      <c r="W24" s="176">
        <v>0</v>
      </c>
      <c r="X24" s="64">
        <v>0</v>
      </c>
      <c r="Y24" s="177">
        <v>-1.2788206932501947</v>
      </c>
      <c r="Z24" s="176">
        <v>-1.7234115188178856</v>
      </c>
      <c r="AA24" s="64">
        <v>-7.2935625354536455</v>
      </c>
      <c r="AB24" s="177">
        <v>-3.0553624865748623</v>
      </c>
    </row>
    <row r="25" spans="1:29" ht="18" customHeight="1" x14ac:dyDescent="0.3">
      <c r="A25" s="44"/>
      <c r="B25" s="189"/>
      <c r="C25" s="190" t="s">
        <v>164</v>
      </c>
      <c r="D25" s="271"/>
      <c r="E25" s="66">
        <v>62.417758022579328</v>
      </c>
      <c r="F25" s="272">
        <v>65.648067207706575</v>
      </c>
      <c r="G25" s="271"/>
      <c r="H25" s="66">
        <v>9.6189569170794318</v>
      </c>
      <c r="I25" s="272">
        <v>15.356883347160878</v>
      </c>
      <c r="J25" s="271"/>
      <c r="K25" s="66">
        <v>0</v>
      </c>
      <c r="L25" s="272">
        <v>2.116043133916564</v>
      </c>
      <c r="M25" s="271">
        <v>64.716881333333333</v>
      </c>
      <c r="N25" s="66">
        <v>72.036714939658765</v>
      </c>
      <c r="O25" s="272">
        <v>83.120993688784012</v>
      </c>
      <c r="P25" s="3"/>
      <c r="Q25" s="258"/>
      <c r="R25" s="63">
        <v>-2.5530832825948075</v>
      </c>
      <c r="S25" s="259">
        <v>-7.850233458281739</v>
      </c>
      <c r="T25" s="258"/>
      <c r="U25" s="63">
        <v>-30.134204482853157</v>
      </c>
      <c r="V25" s="259">
        <v>-7.2628138512300993</v>
      </c>
      <c r="W25" s="258"/>
      <c r="X25" s="63">
        <v>0</v>
      </c>
      <c r="Y25" s="259">
        <v>-1.6979569142707538</v>
      </c>
      <c r="Z25" s="258">
        <v>-7.174241236206468</v>
      </c>
      <c r="AA25" s="63">
        <v>-7.4326282138891573</v>
      </c>
      <c r="AB25" s="259">
        <v>-7.5948687543918778</v>
      </c>
    </row>
    <row r="26" spans="1:29" ht="18" customHeight="1" x14ac:dyDescent="0.3">
      <c r="A26" s="44"/>
      <c r="B26" s="191"/>
      <c r="C26" s="192" t="s">
        <v>165</v>
      </c>
      <c r="D26" s="275">
        <v>42.720903225806452</v>
      </c>
      <c r="E26" s="276">
        <v>49.810043281462605</v>
      </c>
      <c r="F26" s="277">
        <v>56.526138266497433</v>
      </c>
      <c r="G26" s="275">
        <v>1.4740645161290322</v>
      </c>
      <c r="H26" s="276">
        <v>9.435340512987878</v>
      </c>
      <c r="I26" s="277">
        <v>8.7901435485499526</v>
      </c>
      <c r="J26" s="275">
        <v>1.2807741935483872</v>
      </c>
      <c r="K26" s="276">
        <v>0</v>
      </c>
      <c r="L26" s="277">
        <v>2.0132399744210838</v>
      </c>
      <c r="M26" s="275">
        <v>45.47573677419355</v>
      </c>
      <c r="N26" s="276">
        <v>59.245383794450483</v>
      </c>
      <c r="O26" s="277">
        <v>67.329521789468473</v>
      </c>
      <c r="P26" s="126"/>
      <c r="Q26" s="178">
        <v>-12.287166825179419</v>
      </c>
      <c r="R26" s="179">
        <v>-8.1429487440744293</v>
      </c>
      <c r="S26" s="180">
        <v>-0.88069835223709325</v>
      </c>
      <c r="T26" s="178">
        <v>-80.244522454908605</v>
      </c>
      <c r="U26" s="179">
        <v>31.649482228033676</v>
      </c>
      <c r="V26" s="180">
        <v>23.786801229747997</v>
      </c>
      <c r="W26" s="178">
        <v>0</v>
      </c>
      <c r="X26" s="179">
        <v>0</v>
      </c>
      <c r="Y26" s="180">
        <v>-8.5855614256518713</v>
      </c>
      <c r="Z26" s="178">
        <v>-19.034730549927176</v>
      </c>
      <c r="AA26" s="179">
        <v>-3.4975531663817203</v>
      </c>
      <c r="AB26" s="180">
        <v>1.5042258851680153</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50" t="s">
        <v>61</v>
      </c>
      <c r="C28" s="550"/>
      <c r="D28" s="550"/>
      <c r="E28" s="550"/>
      <c r="F28" s="550"/>
      <c r="G28" s="550"/>
      <c r="H28" s="550"/>
      <c r="I28" s="550"/>
      <c r="J28" s="550"/>
      <c r="K28" s="550"/>
      <c r="L28" s="550"/>
      <c r="M28" s="550"/>
      <c r="N28" s="550"/>
      <c r="O28" s="550"/>
      <c r="P28" s="251"/>
      <c r="Q28" s="547"/>
      <c r="R28" s="547"/>
      <c r="S28" s="547"/>
      <c r="T28" s="547"/>
      <c r="U28" s="547"/>
      <c r="V28" s="547"/>
      <c r="W28" s="547"/>
      <c r="X28" s="547"/>
      <c r="Y28" s="547"/>
      <c r="Z28" s="547"/>
      <c r="AA28" s="547"/>
      <c r="AB28" s="547"/>
      <c r="AC28" s="1"/>
    </row>
    <row r="29" spans="1:29" ht="18" customHeight="1" x14ac:dyDescent="0.35">
      <c r="A29" s="43"/>
      <c r="B29" s="185">
        <v>2017</v>
      </c>
      <c r="C29" s="186"/>
      <c r="D29" s="279">
        <v>46.650864628820962</v>
      </c>
      <c r="E29" s="280">
        <v>71.426908736502028</v>
      </c>
      <c r="F29" s="281">
        <v>73.120505328090417</v>
      </c>
      <c r="G29" s="279">
        <v>14.001170305676856</v>
      </c>
      <c r="H29" s="280">
        <v>20.666700479640575</v>
      </c>
      <c r="I29" s="281">
        <v>17.331820154192183</v>
      </c>
      <c r="J29" s="279">
        <v>0</v>
      </c>
      <c r="K29" s="280">
        <v>1.6792156863797409</v>
      </c>
      <c r="L29" s="281">
        <v>2.408803448924639</v>
      </c>
      <c r="M29" s="279">
        <v>60.65203493449782</v>
      </c>
      <c r="N29" s="280">
        <v>93.772824902522345</v>
      </c>
      <c r="O29" s="281">
        <v>92.861128931207233</v>
      </c>
      <c r="P29" s="3"/>
      <c r="Q29" s="262">
        <v>15.35130054779669</v>
      </c>
      <c r="R29" s="263">
        <v>-3.2963567278385422</v>
      </c>
      <c r="S29" s="264">
        <v>2.8324375041064234</v>
      </c>
      <c r="T29" s="262">
        <v>-16.55199770133764</v>
      </c>
      <c r="U29" s="263">
        <v>11.603184082005274</v>
      </c>
      <c r="V29" s="264">
        <v>1.2350795548561442</v>
      </c>
      <c r="W29" s="262">
        <v>0</v>
      </c>
      <c r="X29" s="263">
        <v>2.2045227307308495</v>
      </c>
      <c r="Y29" s="264">
        <v>3.0604025514090116</v>
      </c>
      <c r="Z29" s="262">
        <v>2.4148777109111341</v>
      </c>
      <c r="AA29" s="263">
        <v>-0.26572669767323376</v>
      </c>
      <c r="AB29" s="264">
        <v>2.5363539391202785</v>
      </c>
    </row>
    <row r="30" spans="1:29" ht="18" customHeight="1" x14ac:dyDescent="0.35">
      <c r="A30" s="43"/>
      <c r="B30" s="187">
        <v>2018</v>
      </c>
      <c r="C30" s="188"/>
      <c r="D30" s="181">
        <v>63.101468493150684</v>
      </c>
      <c r="E30" s="65">
        <v>67.213401257007874</v>
      </c>
      <c r="F30" s="182">
        <v>76.094837117524051</v>
      </c>
      <c r="G30" s="181">
        <v>18.304252054794521</v>
      </c>
      <c r="H30" s="65">
        <v>15.625551585323924</v>
      </c>
      <c r="I30" s="182">
        <v>16.871490769827517</v>
      </c>
      <c r="J30" s="181">
        <v>0</v>
      </c>
      <c r="K30" s="65">
        <v>0.28582517511711847</v>
      </c>
      <c r="L30" s="182">
        <v>2.0570023424918475</v>
      </c>
      <c r="M30" s="181">
        <v>81.405720547945208</v>
      </c>
      <c r="N30" s="65">
        <v>83.124778017448918</v>
      </c>
      <c r="O30" s="182">
        <v>95.02333022984341</v>
      </c>
      <c r="P30" s="3"/>
      <c r="Q30" s="176">
        <v>35.263234658605924</v>
      </c>
      <c r="R30" s="64">
        <v>-5.8990477874914413</v>
      </c>
      <c r="S30" s="177">
        <v>4.0677123005207028</v>
      </c>
      <c r="T30" s="176">
        <v>30.733729075297049</v>
      </c>
      <c r="U30" s="64">
        <v>-24.392616031198827</v>
      </c>
      <c r="V30" s="177">
        <v>-2.655978311968124</v>
      </c>
      <c r="W30" s="176">
        <v>0</v>
      </c>
      <c r="X30" s="64">
        <v>-82.978650245142987</v>
      </c>
      <c r="Y30" s="177">
        <v>-14.60480748605063</v>
      </c>
      <c r="Z30" s="176">
        <v>34.217624579061003</v>
      </c>
      <c r="AA30" s="64">
        <v>-11.355152088189904</v>
      </c>
      <c r="AB30" s="177">
        <v>2.3284245232878451</v>
      </c>
    </row>
    <row r="31" spans="1:29" ht="18" customHeight="1" x14ac:dyDescent="0.35">
      <c r="A31" s="43"/>
      <c r="B31" s="260">
        <v>2019</v>
      </c>
      <c r="C31" s="261"/>
      <c r="D31" s="282">
        <v>61.760668656716419</v>
      </c>
      <c r="E31" s="283">
        <v>61.759513064360313</v>
      </c>
      <c r="F31" s="284">
        <v>73.111649597529492</v>
      </c>
      <c r="G31" s="282">
        <v>18.834197014925373</v>
      </c>
      <c r="H31" s="283">
        <v>16.676686842259066</v>
      </c>
      <c r="I31" s="284">
        <v>20.505030370305775</v>
      </c>
      <c r="J31" s="282">
        <v>0.11851940298507463</v>
      </c>
      <c r="K31" s="283">
        <v>0</v>
      </c>
      <c r="L31" s="284">
        <v>2.2102298815828219</v>
      </c>
      <c r="M31" s="282">
        <v>79.398594191780816</v>
      </c>
      <c r="N31" s="283">
        <v>78.436199906619379</v>
      </c>
      <c r="O31" s="284">
        <v>95.826909849418087</v>
      </c>
      <c r="P31" s="3"/>
      <c r="Q31" s="265">
        <v>-2.1248314317436265</v>
      </c>
      <c r="R31" s="266">
        <v>-8.11428686935988</v>
      </c>
      <c r="S31" s="267">
        <v>-3.9203546955323669</v>
      </c>
      <c r="T31" s="265">
        <v>2.8952013911545844</v>
      </c>
      <c r="U31" s="266">
        <v>6.7270281704641208</v>
      </c>
      <c r="V31" s="267">
        <v>21.536565144417306</v>
      </c>
      <c r="W31" s="265">
        <v>0</v>
      </c>
      <c r="X31" s="266">
        <v>-100</v>
      </c>
      <c r="Y31" s="267">
        <v>7.4490697422033412</v>
      </c>
      <c r="Z31" s="265">
        <v>-2.4655839204595633</v>
      </c>
      <c r="AA31" s="266">
        <v>-5.6404097823218766</v>
      </c>
      <c r="AB31" s="267">
        <v>0.84566560404793556</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49" t="s">
        <v>44</v>
      </c>
      <c r="C33" s="549"/>
      <c r="D33" s="549"/>
      <c r="E33" s="549"/>
      <c r="F33" s="549"/>
      <c r="G33" s="549"/>
      <c r="H33" s="549"/>
      <c r="I33" s="549"/>
      <c r="J33" s="549"/>
      <c r="K33" s="549"/>
      <c r="L33" s="549"/>
      <c r="M33" s="549"/>
      <c r="N33" s="549"/>
      <c r="O33" s="549"/>
      <c r="P33" s="251"/>
      <c r="Q33" s="547"/>
      <c r="R33" s="547"/>
      <c r="S33" s="547"/>
      <c r="T33" s="547"/>
      <c r="U33" s="547"/>
      <c r="V33" s="547"/>
      <c r="W33" s="547"/>
      <c r="X33" s="547"/>
      <c r="Y33" s="547"/>
      <c r="Z33" s="547"/>
      <c r="AA33" s="547"/>
      <c r="AB33" s="547"/>
      <c r="AC33" s="1"/>
    </row>
    <row r="34" spans="1:29" ht="18" customHeight="1" x14ac:dyDescent="0.35">
      <c r="A34" s="43"/>
      <c r="B34" s="185">
        <v>2017</v>
      </c>
      <c r="C34" s="186"/>
      <c r="D34" s="279">
        <v>58.687478260869568</v>
      </c>
      <c r="E34" s="280">
        <v>63.686851300347463</v>
      </c>
      <c r="F34" s="281">
        <v>70.273350672525083</v>
      </c>
      <c r="G34" s="279">
        <v>10.276869565217391</v>
      </c>
      <c r="H34" s="280">
        <v>16.633001986272649</v>
      </c>
      <c r="I34" s="281">
        <v>15.620239207278935</v>
      </c>
      <c r="J34" s="279">
        <v>0</v>
      </c>
      <c r="K34" s="280">
        <v>1.5518358082216333</v>
      </c>
      <c r="L34" s="281">
        <v>2.3904123087315692</v>
      </c>
      <c r="M34" s="279">
        <v>68.96434782608695</v>
      </c>
      <c r="N34" s="280">
        <v>81.871689094841742</v>
      </c>
      <c r="O34" s="281">
        <v>88.284002188535595</v>
      </c>
      <c r="P34" s="3"/>
      <c r="Q34" s="262">
        <v>56.956642975716157</v>
      </c>
      <c r="R34" s="263">
        <v>-3.1479640785709333</v>
      </c>
      <c r="S34" s="264">
        <v>6.6200534745018782</v>
      </c>
      <c r="T34" s="262">
        <v>-16.157229211034849</v>
      </c>
      <c r="U34" s="263">
        <v>-2.25491157531386</v>
      </c>
      <c r="V34" s="264">
        <v>16.81023720723099</v>
      </c>
      <c r="W34" s="262">
        <v>0</v>
      </c>
      <c r="X34" s="263">
        <v>-18.555804054501113</v>
      </c>
      <c r="Y34" s="264">
        <v>-4.4249971824004986</v>
      </c>
      <c r="Z34" s="262">
        <v>38.906047712472159</v>
      </c>
      <c r="AA34" s="263">
        <v>-3.3151985676063087</v>
      </c>
      <c r="AB34" s="264">
        <v>7.948461068337223</v>
      </c>
    </row>
    <row r="35" spans="1:29" ht="18" customHeight="1" x14ac:dyDescent="0.35">
      <c r="A35" s="43"/>
      <c r="B35" s="187">
        <v>2018</v>
      </c>
      <c r="C35" s="188"/>
      <c r="D35" s="181">
        <v>58.85821739130435</v>
      </c>
      <c r="E35" s="65">
        <v>65.237838660860305</v>
      </c>
      <c r="F35" s="182">
        <v>69.902272168633459</v>
      </c>
      <c r="G35" s="181">
        <v>11.967086956521738</v>
      </c>
      <c r="H35" s="65">
        <v>12.860973046049276</v>
      </c>
      <c r="I35" s="182">
        <v>14.637793243800276</v>
      </c>
      <c r="J35" s="181">
        <v>0</v>
      </c>
      <c r="K35" s="65">
        <v>0</v>
      </c>
      <c r="L35" s="182">
        <v>2.1336807324514684</v>
      </c>
      <c r="M35" s="181">
        <v>70.825304347826091</v>
      </c>
      <c r="N35" s="65">
        <v>78.098811706909586</v>
      </c>
      <c r="O35" s="182">
        <v>86.6737461448852</v>
      </c>
      <c r="P35" s="3"/>
      <c r="Q35" s="176">
        <v>0.29092940350211732</v>
      </c>
      <c r="R35" s="64">
        <v>2.4353337130742734</v>
      </c>
      <c r="S35" s="177">
        <v>-0.5280501076729166</v>
      </c>
      <c r="T35" s="176">
        <v>16.446811751167672</v>
      </c>
      <c r="U35" s="64">
        <v>-22.677980459188671</v>
      </c>
      <c r="V35" s="177">
        <v>-6.2895705401287643</v>
      </c>
      <c r="W35" s="176">
        <v>0</v>
      </c>
      <c r="X35" s="64">
        <v>-100</v>
      </c>
      <c r="Y35" s="177">
        <v>-10.740054146405011</v>
      </c>
      <c r="Z35" s="176">
        <v>2.6984327125546912</v>
      </c>
      <c r="AA35" s="64">
        <v>-4.6082808717450439</v>
      </c>
      <c r="AB35" s="177">
        <v>-1.8239499838392004</v>
      </c>
    </row>
    <row r="36" spans="1:29" ht="18" customHeight="1" x14ac:dyDescent="0.35">
      <c r="A36" s="43"/>
      <c r="B36" s="260">
        <v>2019</v>
      </c>
      <c r="C36" s="261"/>
      <c r="D36" s="282">
        <v>58.580903225806452</v>
      </c>
      <c r="E36" s="283">
        <v>60.690715569392225</v>
      </c>
      <c r="F36" s="284">
        <v>66.990487896667233</v>
      </c>
      <c r="G36" s="282">
        <v>6.048</v>
      </c>
      <c r="H36" s="283">
        <v>12.46188763041237</v>
      </c>
      <c r="I36" s="284">
        <v>14.788137081305884</v>
      </c>
      <c r="J36" s="282">
        <v>0.64038709677419359</v>
      </c>
      <c r="K36" s="283">
        <v>0</v>
      </c>
      <c r="L36" s="284">
        <v>2.0492168126140315</v>
      </c>
      <c r="M36" s="282">
        <v>65.089172173913042</v>
      </c>
      <c r="N36" s="283">
        <v>73.152603199804588</v>
      </c>
      <c r="O36" s="284">
        <v>83.827841790587158</v>
      </c>
      <c r="P36" s="3"/>
      <c r="Q36" s="265">
        <v>-0.4711562425586921</v>
      </c>
      <c r="R36" s="266">
        <v>-6.9700701077887635</v>
      </c>
      <c r="S36" s="267">
        <v>-4.1655073313522317</v>
      </c>
      <c r="T36" s="265">
        <v>-49.461385030681981</v>
      </c>
      <c r="U36" s="266">
        <v>-3.1030732605376143</v>
      </c>
      <c r="V36" s="267">
        <v>1.0270935994350445</v>
      </c>
      <c r="W36" s="265">
        <v>0</v>
      </c>
      <c r="X36" s="266">
        <v>0</v>
      </c>
      <c r="Y36" s="267">
        <v>-3.9586016104852253</v>
      </c>
      <c r="Z36" s="265">
        <v>-8.0989869746872589</v>
      </c>
      <c r="AA36" s="266">
        <v>-6.3332698654458373</v>
      </c>
      <c r="AB36" s="267">
        <v>-3.2834675791453471</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45</v>
      </c>
      <c r="C38" s="549"/>
      <c r="D38" s="549"/>
      <c r="E38" s="549"/>
      <c r="F38" s="549"/>
      <c r="G38" s="549"/>
      <c r="H38" s="549"/>
      <c r="I38" s="549"/>
      <c r="J38" s="549"/>
      <c r="K38" s="549"/>
      <c r="L38" s="549"/>
      <c r="M38" s="549"/>
      <c r="N38" s="549"/>
      <c r="O38" s="549"/>
      <c r="P38" s="286"/>
      <c r="Q38" s="547"/>
      <c r="R38" s="547"/>
      <c r="S38" s="547"/>
      <c r="T38" s="547"/>
      <c r="U38" s="547"/>
      <c r="V38" s="547"/>
      <c r="W38" s="547"/>
      <c r="X38" s="547"/>
      <c r="Y38" s="547"/>
      <c r="Z38" s="547"/>
      <c r="AA38" s="547"/>
      <c r="AB38" s="547"/>
      <c r="AC38" s="1"/>
    </row>
    <row r="39" spans="1:29" ht="18" customHeight="1" x14ac:dyDescent="0.35">
      <c r="A39" s="43"/>
      <c r="B39" s="185">
        <v>2017</v>
      </c>
      <c r="C39" s="186"/>
      <c r="D39" s="279">
        <v>46.650864628820962</v>
      </c>
      <c r="E39" s="280">
        <v>71.426908736502028</v>
      </c>
      <c r="F39" s="281">
        <v>73.120505328090417</v>
      </c>
      <c r="G39" s="279">
        <v>14.001170305676856</v>
      </c>
      <c r="H39" s="280">
        <v>20.666700479640575</v>
      </c>
      <c r="I39" s="281">
        <v>17.331820154192183</v>
      </c>
      <c r="J39" s="279">
        <v>0</v>
      </c>
      <c r="K39" s="280">
        <v>1.6792156863797409</v>
      </c>
      <c r="L39" s="281">
        <v>2.408803448924639</v>
      </c>
      <c r="M39" s="279">
        <v>60.65203493449782</v>
      </c>
      <c r="N39" s="280">
        <v>93.772824902522345</v>
      </c>
      <c r="O39" s="281">
        <v>92.861128931207233</v>
      </c>
      <c r="P39" s="3"/>
      <c r="Q39" s="262">
        <v>15.35130054779669</v>
      </c>
      <c r="R39" s="263">
        <v>-3.2963567278385422</v>
      </c>
      <c r="S39" s="264">
        <v>2.8324375041064234</v>
      </c>
      <c r="T39" s="262">
        <v>-16.55199770133764</v>
      </c>
      <c r="U39" s="263">
        <v>11.603184082005274</v>
      </c>
      <c r="V39" s="264">
        <v>1.2350795548561442</v>
      </c>
      <c r="W39" s="262">
        <v>0</v>
      </c>
      <c r="X39" s="263">
        <v>2.2045227307308495</v>
      </c>
      <c r="Y39" s="264">
        <v>3.0604025514090116</v>
      </c>
      <c r="Z39" s="262">
        <v>2.4148777109111341</v>
      </c>
      <c r="AA39" s="263">
        <v>-0.26572669767323376</v>
      </c>
      <c r="AB39" s="264">
        <v>2.5363539391202785</v>
      </c>
    </row>
    <row r="40" spans="1:29" ht="18" customHeight="1" x14ac:dyDescent="0.35">
      <c r="A40" s="43"/>
      <c r="B40" s="187">
        <v>2018</v>
      </c>
      <c r="C40" s="188"/>
      <c r="D40" s="181">
        <v>63.101468493150684</v>
      </c>
      <c r="E40" s="65">
        <v>67.213401257007874</v>
      </c>
      <c r="F40" s="182">
        <v>76.094837117524051</v>
      </c>
      <c r="G40" s="181">
        <v>18.304252054794521</v>
      </c>
      <c r="H40" s="65">
        <v>15.625551585323924</v>
      </c>
      <c r="I40" s="182">
        <v>16.871490769827517</v>
      </c>
      <c r="J40" s="181">
        <v>0</v>
      </c>
      <c r="K40" s="65">
        <v>0.28582517511711847</v>
      </c>
      <c r="L40" s="182">
        <v>2.0570023424918475</v>
      </c>
      <c r="M40" s="181">
        <v>81.405720547945208</v>
      </c>
      <c r="N40" s="65">
        <v>83.124778017448918</v>
      </c>
      <c r="O40" s="182">
        <v>95.02333022984341</v>
      </c>
      <c r="P40" s="3"/>
      <c r="Q40" s="176">
        <v>35.263234658605924</v>
      </c>
      <c r="R40" s="64">
        <v>-5.8990477874914413</v>
      </c>
      <c r="S40" s="177">
        <v>4.0677123005207028</v>
      </c>
      <c r="T40" s="176">
        <v>30.733729075297049</v>
      </c>
      <c r="U40" s="64">
        <v>-24.392616031198827</v>
      </c>
      <c r="V40" s="177">
        <v>-2.655978311968124</v>
      </c>
      <c r="W40" s="176">
        <v>0</v>
      </c>
      <c r="X40" s="64">
        <v>-82.978650245142987</v>
      </c>
      <c r="Y40" s="177">
        <v>-14.60480748605063</v>
      </c>
      <c r="Z40" s="176">
        <v>34.217624579061003</v>
      </c>
      <c r="AA40" s="64">
        <v>-11.355152088189904</v>
      </c>
      <c r="AB40" s="177">
        <v>2.3284245232878451</v>
      </c>
    </row>
    <row r="41" spans="1:29" ht="18" customHeight="1" x14ac:dyDescent="0.35">
      <c r="A41" s="43"/>
      <c r="B41" s="260">
        <v>2019</v>
      </c>
      <c r="C41" s="261"/>
      <c r="D41" s="282">
        <v>61.760668656716419</v>
      </c>
      <c r="E41" s="283">
        <v>61.759513064360313</v>
      </c>
      <c r="F41" s="284">
        <v>73.111649597529492</v>
      </c>
      <c r="G41" s="282">
        <v>18.834197014925373</v>
      </c>
      <c r="H41" s="283">
        <v>16.676686842259066</v>
      </c>
      <c r="I41" s="284">
        <v>20.505030370305775</v>
      </c>
      <c r="J41" s="282">
        <v>0.11851940298507463</v>
      </c>
      <c r="K41" s="283">
        <v>0</v>
      </c>
      <c r="L41" s="284">
        <v>2.2102298815828219</v>
      </c>
      <c r="M41" s="282">
        <v>79.398594191780816</v>
      </c>
      <c r="N41" s="283">
        <v>78.436199906619379</v>
      </c>
      <c r="O41" s="284">
        <v>95.826909849418087</v>
      </c>
      <c r="P41" s="3"/>
      <c r="Q41" s="265">
        <v>-2.1248314317436265</v>
      </c>
      <c r="R41" s="266">
        <v>-8.11428686935988</v>
      </c>
      <c r="S41" s="267">
        <v>-3.9203546955323669</v>
      </c>
      <c r="T41" s="265">
        <v>2.8952013911545844</v>
      </c>
      <c r="U41" s="266">
        <v>6.7270281704641208</v>
      </c>
      <c r="V41" s="267">
        <v>21.536565144417306</v>
      </c>
      <c r="W41" s="265">
        <v>0</v>
      </c>
      <c r="X41" s="266">
        <v>-100</v>
      </c>
      <c r="Y41" s="267">
        <v>7.4490697422033412</v>
      </c>
      <c r="Z41" s="265">
        <v>-2.4655839204595633</v>
      </c>
      <c r="AA41" s="266">
        <v>-5.6404097823218766</v>
      </c>
      <c r="AB41" s="267">
        <v>0.84566560404793556</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24" customHeight="1" x14ac:dyDescent="0.25">
      <c r="B43" s="546" t="s">
        <v>119</v>
      </c>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sheetData>
  <mergeCells count="22">
    <mergeCell ref="B4:AB4"/>
    <mergeCell ref="B2:AB2"/>
    <mergeCell ref="Q6:AB6"/>
    <mergeCell ref="D6:O6"/>
    <mergeCell ref="B3:Q3"/>
    <mergeCell ref="R3:AB3"/>
    <mergeCell ref="Q7:S7"/>
    <mergeCell ref="T7:V7"/>
    <mergeCell ref="W7:Y7"/>
    <mergeCell ref="Z7:AB7"/>
    <mergeCell ref="D7:F7"/>
    <mergeCell ref="M7:O7"/>
    <mergeCell ref="J7:L7"/>
    <mergeCell ref="G7:I7"/>
    <mergeCell ref="B43:AB43"/>
    <mergeCell ref="B33:O33"/>
    <mergeCell ref="B38:O38"/>
    <mergeCell ref="B8:C8"/>
    <mergeCell ref="Q28:AB28"/>
    <mergeCell ref="Q33:AB33"/>
    <mergeCell ref="Q38:AB38"/>
    <mergeCell ref="B28:O28"/>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P81"/>
  <sheetViews>
    <sheetView showGridLines="0" zoomScale="85" workbookViewId="0"/>
  </sheetViews>
  <sheetFormatPr defaultRowHeight="12.5" x14ac:dyDescent="0.25"/>
  <cols>
    <col min="1" max="1" width="2.7265625" customWidth="1"/>
    <col min="2" max="2" width="6.7265625" customWidth="1"/>
    <col min="3" max="3" width="6.1796875" style="23" customWidth="1"/>
    <col min="4" max="5" width="7.453125" customWidth="1"/>
    <col min="6" max="6" width="8.7265625" customWidth="1"/>
    <col min="7" max="8" width="7.453125" customWidth="1"/>
    <col min="9" max="9" width="8.7265625" customWidth="1"/>
    <col min="10" max="11" width="7.453125" customWidth="1"/>
    <col min="12" max="12" width="8.7265625" customWidth="1"/>
    <col min="13" max="14" width="7.453125" customWidth="1"/>
    <col min="15" max="15" width="8.7265625" bestFit="1" customWidth="1"/>
    <col min="16" max="16" width="1.453125" customWidth="1"/>
    <col min="17" max="18" width="7.453125" customWidth="1"/>
    <col min="19" max="19" width="8.7265625" bestFit="1" customWidth="1"/>
    <col min="20" max="21" width="7.453125" customWidth="1"/>
    <col min="22" max="22" width="8.7265625" bestFit="1" customWidth="1"/>
    <col min="23" max="24" width="7.453125" customWidth="1"/>
    <col min="25" max="25" width="8.7265625" bestFit="1" customWidth="1"/>
    <col min="26" max="27" width="7.453125" customWidth="1"/>
    <col min="28" max="28" width="8.7265625" bestFit="1" customWidth="1"/>
    <col min="29" max="29" width="2.7265625" customWidth="1"/>
    <col min="30" max="41" width="9.1796875" style="151" customWidth="1"/>
  </cols>
  <sheetData>
    <row r="1" spans="1:28" ht="29.5" x14ac:dyDescent="0.3">
      <c r="A1" s="62"/>
      <c r="B1" s="369" t="s">
        <v>130</v>
      </c>
      <c r="Y1" s="18"/>
      <c r="Z1" s="3"/>
      <c r="AB1" s="390"/>
    </row>
    <row r="2" spans="1:28" ht="15" customHeight="1" x14ac:dyDescent="0.25">
      <c r="A2" s="8"/>
      <c r="B2" s="500" t="s">
        <v>143</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row>
    <row r="3" spans="1:28" ht="17.149999999999999" customHeight="1" x14ac:dyDescent="0.25">
      <c r="A3" s="8"/>
      <c r="B3" s="500" t="s">
        <v>144</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row>
    <row r="4" spans="1:28" ht="19.5" customHeight="1" x14ac:dyDescent="0.25">
      <c r="B4" s="500" t="s">
        <v>145</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row>
    <row r="5" spans="1:28" ht="15" customHeight="1" x14ac:dyDescent="0.25"/>
    <row r="6" spans="1:28" ht="15.75" customHeight="1" x14ac:dyDescent="0.35">
      <c r="D6" s="551" t="s">
        <v>54</v>
      </c>
      <c r="E6" s="551"/>
      <c r="F6" s="551"/>
      <c r="G6" s="551"/>
      <c r="H6" s="551"/>
      <c r="I6" s="551"/>
      <c r="J6" s="551"/>
      <c r="K6" s="551"/>
      <c r="L6" s="551"/>
      <c r="M6" s="551"/>
      <c r="N6" s="551"/>
      <c r="O6" s="551"/>
      <c r="Q6" s="551" t="s">
        <v>71</v>
      </c>
      <c r="R6" s="551"/>
      <c r="S6" s="551"/>
      <c r="T6" s="551"/>
      <c r="U6" s="551"/>
      <c r="V6" s="551"/>
      <c r="W6" s="551"/>
      <c r="X6" s="551"/>
      <c r="Y6" s="551"/>
      <c r="Z6" s="551"/>
      <c r="AA6" s="551"/>
      <c r="AB6" s="551"/>
    </row>
    <row r="7" spans="1:28" ht="15.75" customHeight="1"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8" ht="27" customHeight="1" x14ac:dyDescent="0.4">
      <c r="A8" s="42"/>
      <c r="B8" s="464" t="s">
        <v>42</v>
      </c>
      <c r="C8" s="464"/>
      <c r="D8" s="252" t="s">
        <v>53</v>
      </c>
      <c r="E8" s="253" t="s">
        <v>9</v>
      </c>
      <c r="F8" s="254" t="s">
        <v>10</v>
      </c>
      <c r="G8" s="252" t="s">
        <v>53</v>
      </c>
      <c r="H8" s="253" t="s">
        <v>9</v>
      </c>
      <c r="I8" s="254" t="s">
        <v>10</v>
      </c>
      <c r="J8" s="252" t="s">
        <v>53</v>
      </c>
      <c r="K8" s="253" t="s">
        <v>9</v>
      </c>
      <c r="L8" s="254" t="s">
        <v>10</v>
      </c>
      <c r="M8" s="252" t="s">
        <v>53</v>
      </c>
      <c r="N8" s="253" t="s">
        <v>9</v>
      </c>
      <c r="O8" s="254" t="s">
        <v>10</v>
      </c>
      <c r="P8" s="45"/>
      <c r="Q8" s="252" t="s">
        <v>53</v>
      </c>
      <c r="R8" s="253" t="s">
        <v>9</v>
      </c>
      <c r="S8" s="254" t="s">
        <v>10</v>
      </c>
      <c r="T8" s="252" t="s">
        <v>53</v>
      </c>
      <c r="U8" s="253" t="s">
        <v>9</v>
      </c>
      <c r="V8" s="254" t="s">
        <v>10</v>
      </c>
      <c r="W8" s="252" t="s">
        <v>53</v>
      </c>
      <c r="X8" s="253" t="s">
        <v>9</v>
      </c>
      <c r="Y8" s="254" t="s">
        <v>10</v>
      </c>
      <c r="Z8" s="252" t="s">
        <v>53</v>
      </c>
      <c r="AA8" s="253" t="s">
        <v>9</v>
      </c>
      <c r="AB8" s="254" t="s">
        <v>10</v>
      </c>
    </row>
    <row r="9" spans="1:28" ht="19" customHeight="1" x14ac:dyDescent="0.4">
      <c r="A9" s="42"/>
      <c r="B9" s="185">
        <v>2018</v>
      </c>
      <c r="C9" s="186" t="s">
        <v>153</v>
      </c>
      <c r="D9" s="255">
        <v>120.33961650647922</v>
      </c>
      <c r="E9" s="256">
        <v>89.872315919830044</v>
      </c>
      <c r="F9" s="257">
        <v>108.15200032341495</v>
      </c>
      <c r="G9" s="255">
        <v>136.02874570256182</v>
      </c>
      <c r="H9" s="256">
        <v>92.198310802205967</v>
      </c>
      <c r="I9" s="257">
        <v>125.41620574319035</v>
      </c>
      <c r="J9" s="255">
        <v>0</v>
      </c>
      <c r="K9" s="256">
        <v>0</v>
      </c>
      <c r="L9" s="257">
        <v>0</v>
      </c>
      <c r="M9" s="255">
        <v>125.0662746408286</v>
      </c>
      <c r="N9" s="256">
        <v>90.408776881489146</v>
      </c>
      <c r="O9" s="257">
        <v>113.07088919401717</v>
      </c>
      <c r="P9" s="3"/>
      <c r="Q9" s="255">
        <v>99.561574353645085</v>
      </c>
      <c r="R9" s="256">
        <v>-13.839209525823021</v>
      </c>
      <c r="S9" s="257">
        <v>71.943829945813036</v>
      </c>
      <c r="T9" s="255">
        <v>51.468493272070639</v>
      </c>
      <c r="U9" s="256">
        <v>-12.085329321630757</v>
      </c>
      <c r="V9" s="257">
        <v>33.16302704162878</v>
      </c>
      <c r="W9" s="255">
        <v>0</v>
      </c>
      <c r="X9" s="256">
        <v>0</v>
      </c>
      <c r="Y9" s="257">
        <v>0</v>
      </c>
      <c r="Z9" s="255">
        <v>85.816909497688698</v>
      </c>
      <c r="AA9" s="256">
        <v>-14.316447369101294</v>
      </c>
      <c r="AB9" s="257">
        <v>59.214529446561514</v>
      </c>
    </row>
    <row r="10" spans="1:28" ht="19" customHeight="1" x14ac:dyDescent="0.35">
      <c r="A10" s="43"/>
      <c r="B10" s="187"/>
      <c r="C10" s="188" t="s">
        <v>157</v>
      </c>
      <c r="D10" s="176">
        <v>143.5606608317365</v>
      </c>
      <c r="E10" s="64">
        <v>80.046750092729738</v>
      </c>
      <c r="F10" s="177">
        <v>114.91564340745146</v>
      </c>
      <c r="G10" s="176">
        <v>164.76245306633291</v>
      </c>
      <c r="H10" s="64">
        <v>77.948167995296842</v>
      </c>
      <c r="I10" s="177">
        <v>128.42931370931728</v>
      </c>
      <c r="J10" s="176">
        <v>0</v>
      </c>
      <c r="K10" s="64">
        <v>0</v>
      </c>
      <c r="L10" s="177">
        <v>0</v>
      </c>
      <c r="M10" s="176">
        <v>146.57158853588092</v>
      </c>
      <c r="N10" s="64">
        <v>79.652080245058258</v>
      </c>
      <c r="O10" s="177">
        <v>116.74731931705648</v>
      </c>
      <c r="P10" s="3"/>
      <c r="Q10" s="176">
        <v>98.948455180364306</v>
      </c>
      <c r="R10" s="64">
        <v>-2.6335754010587329</v>
      </c>
      <c r="S10" s="177">
        <v>93.708997603947878</v>
      </c>
      <c r="T10" s="176">
        <v>187.25895062217364</v>
      </c>
      <c r="U10" s="64">
        <v>-17.227501641094896</v>
      </c>
      <c r="V10" s="177">
        <v>137.77141018954669</v>
      </c>
      <c r="W10" s="176">
        <v>0</v>
      </c>
      <c r="X10" s="64">
        <v>0</v>
      </c>
      <c r="Y10" s="177">
        <v>0</v>
      </c>
      <c r="Z10" s="176">
        <v>122.42464957984608</v>
      </c>
      <c r="AA10" s="64">
        <v>-7.7638709771116377</v>
      </c>
      <c r="AB10" s="177">
        <v>105.15588676517415</v>
      </c>
    </row>
    <row r="11" spans="1:28" ht="19" customHeight="1" x14ac:dyDescent="0.35">
      <c r="A11" s="43"/>
      <c r="B11" s="189"/>
      <c r="C11" s="190" t="s">
        <v>159</v>
      </c>
      <c r="D11" s="258">
        <v>105.60630822626804</v>
      </c>
      <c r="E11" s="63">
        <v>86.053832817009848</v>
      </c>
      <c r="F11" s="259">
        <v>90.878275925248815</v>
      </c>
      <c r="G11" s="258">
        <v>81.066666666666663</v>
      </c>
      <c r="H11" s="63">
        <v>78.963955158783122</v>
      </c>
      <c r="I11" s="259">
        <v>64.013446315386858</v>
      </c>
      <c r="J11" s="258">
        <v>0</v>
      </c>
      <c r="K11" s="63">
        <v>0</v>
      </c>
      <c r="L11" s="259">
        <v>0</v>
      </c>
      <c r="M11" s="258">
        <v>101.52218048929042</v>
      </c>
      <c r="N11" s="63">
        <v>85.566780810816311</v>
      </c>
      <c r="O11" s="259">
        <v>86.869261653632464</v>
      </c>
      <c r="P11" s="3"/>
      <c r="Q11" s="258">
        <v>13.127292641660956</v>
      </c>
      <c r="R11" s="63">
        <v>-7.2901290681103541</v>
      </c>
      <c r="S11" s="259">
        <v>4.8801669968249648</v>
      </c>
      <c r="T11" s="258">
        <v>-33.496929859149269</v>
      </c>
      <c r="U11" s="63">
        <v>-9.3862424113124128</v>
      </c>
      <c r="V11" s="259">
        <v>-39.739069233534643</v>
      </c>
      <c r="W11" s="258">
        <v>0</v>
      </c>
      <c r="X11" s="63">
        <v>0</v>
      </c>
      <c r="Y11" s="259">
        <v>0</v>
      </c>
      <c r="Z11" s="258">
        <v>6.4099669740645613</v>
      </c>
      <c r="AA11" s="63">
        <v>-7.8902397960866271</v>
      </c>
      <c r="AB11" s="259">
        <v>-1.9860345871257168</v>
      </c>
    </row>
    <row r="12" spans="1:28" ht="19" customHeight="1" x14ac:dyDescent="0.35">
      <c r="A12" s="43"/>
      <c r="B12" s="187"/>
      <c r="C12" s="188" t="s">
        <v>162</v>
      </c>
      <c r="D12" s="176">
        <v>109.06427030913012</v>
      </c>
      <c r="E12" s="64">
        <v>84.624678386963083</v>
      </c>
      <c r="F12" s="177">
        <v>92.295287984189429</v>
      </c>
      <c r="G12" s="176">
        <v>109.35402867029164</v>
      </c>
      <c r="H12" s="64">
        <v>78.222590059394804</v>
      </c>
      <c r="I12" s="177">
        <v>85.539553560195301</v>
      </c>
      <c r="J12" s="176">
        <v>0</v>
      </c>
      <c r="K12" s="64">
        <v>0</v>
      </c>
      <c r="L12" s="177">
        <v>0</v>
      </c>
      <c r="M12" s="176">
        <v>109.12080239174462</v>
      </c>
      <c r="N12" s="64">
        <v>83.429714761281275</v>
      </c>
      <c r="O12" s="177">
        <v>91.039174180653944</v>
      </c>
      <c r="P12" s="3"/>
      <c r="Q12" s="176">
        <v>1.3401672758217</v>
      </c>
      <c r="R12" s="64">
        <v>-1.2223206960133941</v>
      </c>
      <c r="S12" s="177">
        <v>0.10146543783473833</v>
      </c>
      <c r="T12" s="176">
        <v>43.94425280749239</v>
      </c>
      <c r="U12" s="64">
        <v>-0.36858569393315121</v>
      </c>
      <c r="V12" s="177">
        <v>43.413694884405004</v>
      </c>
      <c r="W12" s="176">
        <v>0</v>
      </c>
      <c r="X12" s="64">
        <v>0</v>
      </c>
      <c r="Y12" s="177">
        <v>0</v>
      </c>
      <c r="Z12" s="176">
        <v>11.191377249206878</v>
      </c>
      <c r="AA12" s="64">
        <v>-3.41985658463354</v>
      </c>
      <c r="AB12" s="177">
        <v>7.3887916128051563</v>
      </c>
    </row>
    <row r="13" spans="1:28" ht="19" customHeight="1" x14ac:dyDescent="0.35">
      <c r="A13" s="43"/>
      <c r="B13" s="189"/>
      <c r="C13" s="190" t="s">
        <v>164</v>
      </c>
      <c r="D13" s="258">
        <v>101.3935857586889</v>
      </c>
      <c r="E13" s="63">
        <v>86.772562507473666</v>
      </c>
      <c r="F13" s="259">
        <v>87.981812581027242</v>
      </c>
      <c r="G13" s="258">
        <v>136.43429710867397</v>
      </c>
      <c r="H13" s="63">
        <v>71.143714900631537</v>
      </c>
      <c r="I13" s="259">
        <v>97.064427361675584</v>
      </c>
      <c r="J13" s="258">
        <v>0</v>
      </c>
      <c r="K13" s="63">
        <v>0</v>
      </c>
      <c r="L13" s="259">
        <v>0</v>
      </c>
      <c r="M13" s="258">
        <v>107.53617244392659</v>
      </c>
      <c r="N13" s="63">
        <v>83.310268076249429</v>
      </c>
      <c r="O13" s="259">
        <v>89.588673541973122</v>
      </c>
      <c r="P13" s="3"/>
      <c r="Q13" s="258">
        <v>-2.2920979403932504</v>
      </c>
      <c r="R13" s="63">
        <v>5.6543688902449389</v>
      </c>
      <c r="S13" s="259">
        <v>3.2326672769761475</v>
      </c>
      <c r="T13" s="258">
        <v>30.584419252885333</v>
      </c>
      <c r="U13" s="63">
        <v>-22.94326286551237</v>
      </c>
      <c r="V13" s="259">
        <v>0.62409268229310533</v>
      </c>
      <c r="W13" s="258">
        <v>0</v>
      </c>
      <c r="X13" s="63">
        <v>0</v>
      </c>
      <c r="Y13" s="259">
        <v>0</v>
      </c>
      <c r="Z13" s="258">
        <v>7.8409444324981221</v>
      </c>
      <c r="AA13" s="63">
        <v>-2.9104314751144682</v>
      </c>
      <c r="AB13" s="259">
        <v>4.7023076426739934</v>
      </c>
    </row>
    <row r="14" spans="1:28" ht="19" customHeight="1" x14ac:dyDescent="0.35">
      <c r="A14" s="43"/>
      <c r="B14" s="187"/>
      <c r="C14" s="188" t="s">
        <v>165</v>
      </c>
      <c r="D14" s="176">
        <v>111.83221317308453</v>
      </c>
      <c r="E14" s="64">
        <v>80.316716980942118</v>
      </c>
      <c r="F14" s="177">
        <v>89.819962147750161</v>
      </c>
      <c r="G14" s="176">
        <v>155.88261904761904</v>
      </c>
      <c r="H14" s="64">
        <v>66.787139506725097</v>
      </c>
      <c r="I14" s="177">
        <v>104.10954225007016</v>
      </c>
      <c r="J14" s="176">
        <v>0</v>
      </c>
      <c r="K14" s="64">
        <v>0</v>
      </c>
      <c r="L14" s="177">
        <v>0</v>
      </c>
      <c r="M14" s="176">
        <v>116.99761289872269</v>
      </c>
      <c r="N14" s="64">
        <v>78.196584720636025</v>
      </c>
      <c r="O14" s="177">
        <v>91.488137491471477</v>
      </c>
      <c r="P14" s="3"/>
      <c r="Q14" s="176">
        <v>-4.294537899395011</v>
      </c>
      <c r="R14" s="64">
        <v>-5.8214209974160864</v>
      </c>
      <c r="S14" s="177">
        <v>-9.8659557657937249</v>
      </c>
      <c r="T14" s="176">
        <v>184.05281484399291</v>
      </c>
      <c r="U14" s="64">
        <v>-7.9277075071858913</v>
      </c>
      <c r="V14" s="177">
        <v>161.53393851723285</v>
      </c>
      <c r="W14" s="176">
        <v>0</v>
      </c>
      <c r="X14" s="64">
        <v>0</v>
      </c>
      <c r="Y14" s="177">
        <v>0</v>
      </c>
      <c r="Z14" s="176">
        <v>20.194221055200838</v>
      </c>
      <c r="AA14" s="64">
        <v>-7.4336419177090063</v>
      </c>
      <c r="AB14" s="177">
        <v>11.259413056177607</v>
      </c>
    </row>
    <row r="15" spans="1:28" ht="19" customHeight="1" x14ac:dyDescent="0.35">
      <c r="A15" s="43"/>
      <c r="B15" s="189">
        <v>2019</v>
      </c>
      <c r="C15" s="190" t="s">
        <v>166</v>
      </c>
      <c r="D15" s="258">
        <v>135.99236541141315</v>
      </c>
      <c r="E15" s="63">
        <v>74.654536637891312</v>
      </c>
      <c r="F15" s="259">
        <v>101.52447026079847</v>
      </c>
      <c r="G15" s="258">
        <v>228.48269510651531</v>
      </c>
      <c r="H15" s="63">
        <v>94.231982638746402</v>
      </c>
      <c r="I15" s="259">
        <v>215.30377358531138</v>
      </c>
      <c r="J15" s="258">
        <v>0</v>
      </c>
      <c r="K15" s="63">
        <v>0</v>
      </c>
      <c r="L15" s="259">
        <v>0</v>
      </c>
      <c r="M15" s="258">
        <v>152.35290325934398</v>
      </c>
      <c r="N15" s="63">
        <v>79.852798861586578</v>
      </c>
      <c r="O15" s="259">
        <v>121.65805739947153</v>
      </c>
      <c r="P15" s="3"/>
      <c r="Q15" s="258">
        <v>53.053397508168956</v>
      </c>
      <c r="R15" s="63">
        <v>-12.518982707289394</v>
      </c>
      <c r="S15" s="259">
        <v>33.89266914120239</v>
      </c>
      <c r="T15" s="258">
        <v>27.09675125305543</v>
      </c>
      <c r="U15" s="63">
        <v>15.943102808591357</v>
      </c>
      <c r="V15" s="259">
        <v>47.35991697170968</v>
      </c>
      <c r="W15" s="258">
        <v>0</v>
      </c>
      <c r="X15" s="63">
        <v>0</v>
      </c>
      <c r="Y15" s="259">
        <v>0</v>
      </c>
      <c r="Z15" s="258">
        <v>54.435414149306652</v>
      </c>
      <c r="AA15" s="63">
        <v>-6.058575774887399</v>
      </c>
      <c r="AB15" s="259">
        <v>45.078827559809731</v>
      </c>
    </row>
    <row r="16" spans="1:28" ht="19" customHeight="1" x14ac:dyDescent="0.35">
      <c r="A16" s="43"/>
      <c r="B16" s="187"/>
      <c r="C16" s="188" t="s">
        <v>169</v>
      </c>
      <c r="D16" s="176">
        <v>121.50516080777861</v>
      </c>
      <c r="E16" s="64">
        <v>85.107453152644979</v>
      </c>
      <c r="F16" s="177">
        <v>103.40994781252613</v>
      </c>
      <c r="G16" s="176">
        <v>132.97886178861788</v>
      </c>
      <c r="H16" s="64">
        <v>119.01218378538903</v>
      </c>
      <c r="I16" s="177">
        <v>158.26104738758838</v>
      </c>
      <c r="J16" s="176">
        <v>0</v>
      </c>
      <c r="K16" s="64">
        <v>0</v>
      </c>
      <c r="L16" s="177">
        <v>0</v>
      </c>
      <c r="M16" s="176">
        <v>124.19790116390001</v>
      </c>
      <c r="N16" s="64">
        <v>93.928538434968402</v>
      </c>
      <c r="O16" s="177">
        <v>116.65727333015789</v>
      </c>
      <c r="P16" s="3"/>
      <c r="Q16" s="176">
        <v>30.455070271230433</v>
      </c>
      <c r="R16" s="64">
        <v>0.33673706127841951</v>
      </c>
      <c r="S16" s="177">
        <v>30.894360841150473</v>
      </c>
      <c r="T16" s="176">
        <v>-13.400034352456201</v>
      </c>
      <c r="U16" s="64">
        <v>29.605408199275331</v>
      </c>
      <c r="V16" s="177">
        <v>12.238238977931351</v>
      </c>
      <c r="W16" s="176">
        <v>0</v>
      </c>
      <c r="X16" s="64">
        <v>0</v>
      </c>
      <c r="Y16" s="177">
        <v>0</v>
      </c>
      <c r="Z16" s="176">
        <v>19.997347843020293</v>
      </c>
      <c r="AA16" s="64">
        <v>6.6134960989396561</v>
      </c>
      <c r="AB16" s="177">
        <v>27.933367761449489</v>
      </c>
    </row>
    <row r="17" spans="1:29" ht="19" customHeight="1" x14ac:dyDescent="0.35">
      <c r="A17" s="43"/>
      <c r="B17" s="189"/>
      <c r="C17" s="190" t="s">
        <v>170</v>
      </c>
      <c r="D17" s="258">
        <v>119.18993734755368</v>
      </c>
      <c r="E17" s="63">
        <v>79.957765619356252</v>
      </c>
      <c r="F17" s="259">
        <v>95.301610746214536</v>
      </c>
      <c r="G17" s="258">
        <v>133.01022937740419</v>
      </c>
      <c r="H17" s="63">
        <v>81.370404993976138</v>
      </c>
      <c r="I17" s="259">
        <v>108.23096232781042</v>
      </c>
      <c r="J17" s="258">
        <v>0</v>
      </c>
      <c r="K17" s="63">
        <v>0</v>
      </c>
      <c r="L17" s="259">
        <v>0</v>
      </c>
      <c r="M17" s="258">
        <v>122.66331996562589</v>
      </c>
      <c r="N17" s="63">
        <v>80.234511166374332</v>
      </c>
      <c r="O17" s="259">
        <v>98.418315154865581</v>
      </c>
      <c r="P17" s="3"/>
      <c r="Q17" s="258">
        <v>-2.7540690822541256</v>
      </c>
      <c r="R17" s="63">
        <v>-4.5280309386007342</v>
      </c>
      <c r="S17" s="259">
        <v>-7.1573949207399554</v>
      </c>
      <c r="T17" s="258">
        <v>-10.485404750118434</v>
      </c>
      <c r="U17" s="63">
        <v>1.5590643117583307</v>
      </c>
      <c r="V17" s="259">
        <v>-9.0898146417626133</v>
      </c>
      <c r="W17" s="258">
        <v>0</v>
      </c>
      <c r="X17" s="63">
        <v>0</v>
      </c>
      <c r="Y17" s="259">
        <v>0</v>
      </c>
      <c r="Z17" s="258">
        <v>-5.0069458936448168</v>
      </c>
      <c r="AA17" s="63">
        <v>-2.7389042327627093</v>
      </c>
      <c r="AB17" s="259">
        <v>-7.6087146733943491</v>
      </c>
    </row>
    <row r="18" spans="1:29" ht="19" customHeight="1" x14ac:dyDescent="0.35">
      <c r="A18" s="43"/>
      <c r="B18" s="187"/>
      <c r="C18" s="188" t="s">
        <v>171</v>
      </c>
      <c r="D18" s="176">
        <v>123.58913053915214</v>
      </c>
      <c r="E18" s="64">
        <v>81.020082356813873</v>
      </c>
      <c r="F18" s="177">
        <v>100.13201534689128</v>
      </c>
      <c r="G18" s="176">
        <v>151.53581616481776</v>
      </c>
      <c r="H18" s="64">
        <v>90.530400860175945</v>
      </c>
      <c r="I18" s="177">
        <v>137.18598182074882</v>
      </c>
      <c r="J18" s="176">
        <v>0</v>
      </c>
      <c r="K18" s="64">
        <v>0</v>
      </c>
      <c r="L18" s="177">
        <v>0</v>
      </c>
      <c r="M18" s="176">
        <v>129.04087799976813</v>
      </c>
      <c r="N18" s="64">
        <v>82.772568783084537</v>
      </c>
      <c r="O18" s="177">
        <v>106.81044950065429</v>
      </c>
      <c r="P18" s="3"/>
      <c r="Q18" s="176">
        <v>6.5904601791163149</v>
      </c>
      <c r="R18" s="64">
        <v>-5.0657172489102713</v>
      </c>
      <c r="S18" s="177">
        <v>1.1908888521299859</v>
      </c>
      <c r="T18" s="176">
        <v>30.904317070621804</v>
      </c>
      <c r="U18" s="64">
        <v>6.0129226967984879</v>
      </c>
      <c r="V18" s="177">
        <v>38.775492462850281</v>
      </c>
      <c r="W18" s="176">
        <v>0</v>
      </c>
      <c r="X18" s="64">
        <v>0</v>
      </c>
      <c r="Y18" s="177">
        <v>0</v>
      </c>
      <c r="Z18" s="176">
        <v>11.33405386077764</v>
      </c>
      <c r="AA18" s="64">
        <v>-3.0288027631213841</v>
      </c>
      <c r="AB18" s="177">
        <v>7.9619649611473564</v>
      </c>
    </row>
    <row r="19" spans="1:29" ht="19" customHeight="1" x14ac:dyDescent="0.35">
      <c r="A19" s="43"/>
      <c r="B19" s="189"/>
      <c r="C19" s="190" t="s">
        <v>172</v>
      </c>
      <c r="D19" s="258">
        <v>111.97682738768377</v>
      </c>
      <c r="E19" s="63">
        <v>85.252755976250384</v>
      </c>
      <c r="F19" s="259">
        <v>95.463331402769143</v>
      </c>
      <c r="G19" s="258">
        <v>142.08317499233834</v>
      </c>
      <c r="H19" s="63">
        <v>88.381088013402248</v>
      </c>
      <c r="I19" s="259">
        <v>125.57465594221489</v>
      </c>
      <c r="J19" s="258">
        <v>0</v>
      </c>
      <c r="K19" s="63">
        <v>0</v>
      </c>
      <c r="L19" s="259">
        <v>0</v>
      </c>
      <c r="M19" s="258">
        <v>119.53933795227098</v>
      </c>
      <c r="N19" s="63">
        <v>86.03324990190265</v>
      </c>
      <c r="O19" s="259">
        <v>102.84357735155724</v>
      </c>
      <c r="P19" s="3"/>
      <c r="Q19" s="258">
        <v>5.2648403350363706</v>
      </c>
      <c r="R19" s="63">
        <v>-2.9567829218993178</v>
      </c>
      <c r="S19" s="259">
        <v>2.1523875132454302</v>
      </c>
      <c r="T19" s="258">
        <v>-49.422725336212416</v>
      </c>
      <c r="U19" s="63">
        <v>11.094963864270708</v>
      </c>
      <c r="V19" s="259">
        <v>-43.81119498873224</v>
      </c>
      <c r="W19" s="258">
        <v>0</v>
      </c>
      <c r="X19" s="63">
        <v>0</v>
      </c>
      <c r="Y19" s="259">
        <v>0</v>
      </c>
      <c r="Z19" s="258">
        <v>-7.2052096828939778</v>
      </c>
      <c r="AA19" s="63">
        <v>0.32973134293607387</v>
      </c>
      <c r="AB19" s="259">
        <v>-6.8992361746066697</v>
      </c>
    </row>
    <row r="20" spans="1:29" ht="19" customHeight="1" x14ac:dyDescent="0.35">
      <c r="A20" s="43"/>
      <c r="B20" s="187"/>
      <c r="C20" s="188" t="s">
        <v>173</v>
      </c>
      <c r="D20" s="176">
        <v>99.216960208741028</v>
      </c>
      <c r="E20" s="64">
        <v>81.752111799361458</v>
      </c>
      <c r="F20" s="177">
        <v>81.11196023377795</v>
      </c>
      <c r="G20" s="176">
        <v>126.05232984648825</v>
      </c>
      <c r="H20" s="64">
        <v>81.087931701321281</v>
      </c>
      <c r="I20" s="177">
        <v>102.21322713384461</v>
      </c>
      <c r="J20" s="176">
        <v>0</v>
      </c>
      <c r="K20" s="64">
        <v>0</v>
      </c>
      <c r="L20" s="177">
        <v>0</v>
      </c>
      <c r="M20" s="176">
        <v>106.45533162330524</v>
      </c>
      <c r="N20" s="64">
        <v>81.803814442762018</v>
      </c>
      <c r="O20" s="177">
        <v>87.084521945555565</v>
      </c>
      <c r="P20" s="3"/>
      <c r="Q20" s="176">
        <v>-7.6320880341635631</v>
      </c>
      <c r="R20" s="64">
        <v>-7.058357544566122</v>
      </c>
      <c r="S20" s="177">
        <v>-14.151745517162373</v>
      </c>
      <c r="T20" s="176">
        <v>-12.746680227566223</v>
      </c>
      <c r="U20" s="64">
        <v>-3.9706940676394451</v>
      </c>
      <c r="V20" s="177">
        <v>-16.211242619588727</v>
      </c>
      <c r="W20" s="176">
        <v>0</v>
      </c>
      <c r="X20" s="64">
        <v>0</v>
      </c>
      <c r="Y20" s="177">
        <v>0</v>
      </c>
      <c r="Z20" s="176">
        <v>-7.4762487784564557</v>
      </c>
      <c r="AA20" s="64">
        <v>-6.0739998848122276</v>
      </c>
      <c r="AB20" s="177">
        <v>-13.096141321076963</v>
      </c>
    </row>
    <row r="21" spans="1:29" ht="19" customHeight="1" x14ac:dyDescent="0.35">
      <c r="A21" s="43"/>
      <c r="B21" s="189"/>
      <c r="C21" s="190" t="s">
        <v>153</v>
      </c>
      <c r="D21" s="258">
        <v>112.51163449619267</v>
      </c>
      <c r="E21" s="63">
        <v>83.423768474792638</v>
      </c>
      <c r="F21" s="259">
        <v>93.861445469308691</v>
      </c>
      <c r="G21" s="258">
        <v>182.56043609238273</v>
      </c>
      <c r="H21" s="63">
        <v>89.488955075174786</v>
      </c>
      <c r="I21" s="259">
        <v>163.37142663975555</v>
      </c>
      <c r="J21" s="258">
        <v>0</v>
      </c>
      <c r="K21" s="63">
        <v>0</v>
      </c>
      <c r="L21" s="259">
        <v>0</v>
      </c>
      <c r="M21" s="258">
        <v>129.03148279711763</v>
      </c>
      <c r="N21" s="63">
        <v>85.518034973771066</v>
      </c>
      <c r="O21" s="259">
        <v>110.34518858561445</v>
      </c>
      <c r="P21" s="3"/>
      <c r="Q21" s="258">
        <v>-6.5049085559160709</v>
      </c>
      <c r="R21" s="63">
        <v>-7.1752323048955349</v>
      </c>
      <c r="S21" s="259">
        <v>-13.213398560703602</v>
      </c>
      <c r="T21" s="258">
        <v>34.207247997100787</v>
      </c>
      <c r="U21" s="63">
        <v>-2.9386175337242268</v>
      </c>
      <c r="V21" s="259">
        <v>30.263410275929225</v>
      </c>
      <c r="W21" s="258">
        <v>0</v>
      </c>
      <c r="X21" s="63">
        <v>0</v>
      </c>
      <c r="Y21" s="259">
        <v>0</v>
      </c>
      <c r="Z21" s="258">
        <v>3.1704855427064622</v>
      </c>
      <c r="AA21" s="63">
        <v>-5.4095875161866545</v>
      </c>
      <c r="AB21" s="259">
        <v>-2.4106121636009439</v>
      </c>
    </row>
    <row r="22" spans="1:29" ht="19" customHeight="1" x14ac:dyDescent="0.35">
      <c r="A22" s="43"/>
      <c r="B22" s="187"/>
      <c r="C22" s="188" t="s">
        <v>157</v>
      </c>
      <c r="D22" s="176">
        <v>163.55542851510521</v>
      </c>
      <c r="E22" s="64">
        <v>72.969137156893964</v>
      </c>
      <c r="F22" s="177">
        <v>119.34498496073279</v>
      </c>
      <c r="G22" s="176">
        <v>54.098039215686278</v>
      </c>
      <c r="H22" s="64">
        <v>83.933855749396429</v>
      </c>
      <c r="I22" s="177">
        <v>45.406570198546028</v>
      </c>
      <c r="J22" s="176">
        <v>0</v>
      </c>
      <c r="K22" s="64">
        <v>0</v>
      </c>
      <c r="L22" s="177">
        <v>0</v>
      </c>
      <c r="M22" s="176">
        <v>140.1866428931354</v>
      </c>
      <c r="N22" s="64">
        <v>74.049202998951287</v>
      </c>
      <c r="O22" s="177">
        <v>103.80709177335274</v>
      </c>
      <c r="P22" s="3"/>
      <c r="Q22" s="176">
        <v>13.927748428801147</v>
      </c>
      <c r="R22" s="64">
        <v>-8.8418492039173948</v>
      </c>
      <c r="S22" s="177">
        <v>3.8544287113081794</v>
      </c>
      <c r="T22" s="176">
        <v>-67.166039222597306</v>
      </c>
      <c r="U22" s="64">
        <v>7.6790614943775726</v>
      </c>
      <c r="V22" s="177">
        <v>-64.644699183460745</v>
      </c>
      <c r="W22" s="176">
        <v>0</v>
      </c>
      <c r="X22" s="64">
        <v>0</v>
      </c>
      <c r="Y22" s="177">
        <v>0</v>
      </c>
      <c r="Z22" s="176">
        <v>-4.3561959766728462</v>
      </c>
      <c r="AA22" s="64">
        <v>-7.0341882206580353</v>
      </c>
      <c r="AB22" s="177">
        <v>-11.08396117307098</v>
      </c>
    </row>
    <row r="23" spans="1:29" ht="19" customHeight="1" x14ac:dyDescent="0.35">
      <c r="A23" s="43"/>
      <c r="B23" s="189"/>
      <c r="C23" s="190" t="s">
        <v>159</v>
      </c>
      <c r="D23" s="258">
        <v>147.47993177942013</v>
      </c>
      <c r="E23" s="63">
        <v>79.009010643577398</v>
      </c>
      <c r="F23" s="259">
        <v>116.52243499674275</v>
      </c>
      <c r="G23" s="258">
        <v>43.084208486727377</v>
      </c>
      <c r="H23" s="63">
        <v>81.032999251911704</v>
      </c>
      <c r="I23" s="259">
        <v>34.912426340741874</v>
      </c>
      <c r="J23" s="258">
        <v>0</v>
      </c>
      <c r="K23" s="63">
        <v>0</v>
      </c>
      <c r="L23" s="259">
        <v>0</v>
      </c>
      <c r="M23" s="258">
        <v>126.96958392021013</v>
      </c>
      <c r="N23" s="63">
        <v>78.769382220682047</v>
      </c>
      <c r="O23" s="259">
        <v>100.01315686211997</v>
      </c>
      <c r="P23" s="3"/>
      <c r="Q23" s="258">
        <v>39.650683994591745</v>
      </c>
      <c r="R23" s="63">
        <v>-8.186529225738246</v>
      </c>
      <c r="S23" s="259">
        <v>28.218139935431129</v>
      </c>
      <c r="T23" s="258">
        <v>-46.853361241701421</v>
      </c>
      <c r="U23" s="63">
        <v>2.6202386759478826</v>
      </c>
      <c r="V23" s="259">
        <v>-45.460792457990181</v>
      </c>
      <c r="W23" s="258">
        <v>0</v>
      </c>
      <c r="X23" s="63">
        <v>0</v>
      </c>
      <c r="Y23" s="259">
        <v>0</v>
      </c>
      <c r="Z23" s="258">
        <v>25.065855863491972</v>
      </c>
      <c r="AA23" s="63">
        <v>-7.9439690563595668</v>
      </c>
      <c r="AB23" s="259">
        <v>15.130662973624911</v>
      </c>
    </row>
    <row r="24" spans="1:29" ht="19" customHeight="1" x14ac:dyDescent="0.35">
      <c r="A24" s="43"/>
      <c r="B24" s="187"/>
      <c r="C24" s="188" t="s">
        <v>162</v>
      </c>
      <c r="D24" s="176">
        <v>138.72681644764731</v>
      </c>
      <c r="E24" s="64">
        <v>76.766844173683495</v>
      </c>
      <c r="F24" s="177">
        <v>106.49619900947732</v>
      </c>
      <c r="G24" s="176">
        <v>73.576077977862212</v>
      </c>
      <c r="H24" s="64">
        <v>79.149893375610191</v>
      </c>
      <c r="I24" s="177">
        <v>58.235387269433758</v>
      </c>
      <c r="J24" s="176">
        <v>0</v>
      </c>
      <c r="K24" s="64">
        <v>0</v>
      </c>
      <c r="L24" s="177">
        <v>0</v>
      </c>
      <c r="M24" s="176">
        <v>125.42325675538913</v>
      </c>
      <c r="N24" s="64">
        <v>76.946773870098525</v>
      </c>
      <c r="O24" s="177">
        <v>96.509149756082351</v>
      </c>
      <c r="P24" s="3"/>
      <c r="Q24" s="176">
        <v>27.197308572681148</v>
      </c>
      <c r="R24" s="64">
        <v>-9.2855114643367838</v>
      </c>
      <c r="S24" s="177">
        <v>15.386387902837004</v>
      </c>
      <c r="T24" s="176">
        <v>-32.717542396450611</v>
      </c>
      <c r="U24" s="64">
        <v>1.1854674148622324</v>
      </c>
      <c r="V24" s="177">
        <v>-31.919930785642041</v>
      </c>
      <c r="W24" s="176">
        <v>0</v>
      </c>
      <c r="X24" s="64">
        <v>0</v>
      </c>
      <c r="Y24" s="177">
        <v>0</v>
      </c>
      <c r="Z24" s="176">
        <v>14.939822661052798</v>
      </c>
      <c r="AA24" s="64">
        <v>-7.7705418383995353</v>
      </c>
      <c r="AB24" s="177">
        <v>6.008375652193461</v>
      </c>
    </row>
    <row r="25" spans="1:29" ht="19" customHeight="1" x14ac:dyDescent="0.3">
      <c r="A25" s="44"/>
      <c r="B25" s="189"/>
      <c r="C25" s="190" t="s">
        <v>164</v>
      </c>
      <c r="D25" s="258"/>
      <c r="E25" s="63"/>
      <c r="F25" s="259"/>
      <c r="G25" s="258"/>
      <c r="H25" s="63"/>
      <c r="I25" s="259"/>
      <c r="J25" s="258"/>
      <c r="K25" s="63"/>
      <c r="L25" s="259"/>
      <c r="M25" s="258">
        <v>120.07807346938776</v>
      </c>
      <c r="N25" s="63">
        <v>74.816944813795359</v>
      </c>
      <c r="O25" s="259">
        <v>89.838745961060482</v>
      </c>
      <c r="P25" s="3"/>
      <c r="Q25" s="258"/>
      <c r="R25" s="63"/>
      <c r="S25" s="259"/>
      <c r="T25" s="258"/>
      <c r="U25" s="63"/>
      <c r="V25" s="259"/>
      <c r="W25" s="258"/>
      <c r="X25" s="63"/>
      <c r="Y25" s="259"/>
      <c r="Z25" s="258">
        <v>11.662960230429421</v>
      </c>
      <c r="AA25" s="63">
        <v>-10.194809665815258</v>
      </c>
      <c r="AB25" s="259">
        <v>0.27913396772215437</v>
      </c>
    </row>
    <row r="26" spans="1:29" ht="19" customHeight="1" x14ac:dyDescent="0.3">
      <c r="A26" s="44"/>
      <c r="B26" s="191"/>
      <c r="C26" s="192" t="s">
        <v>165</v>
      </c>
      <c r="D26" s="178">
        <v>104.84189472552288</v>
      </c>
      <c r="E26" s="179">
        <v>81.806657062442156</v>
      </c>
      <c r="F26" s="180">
        <v>85.767649275875129</v>
      </c>
      <c r="G26" s="178">
        <v>18.297679952409279</v>
      </c>
      <c r="H26" s="179">
        <v>85.381324343623817</v>
      </c>
      <c r="I26" s="180">
        <v>15.6228014675248</v>
      </c>
      <c r="J26" s="178">
        <v>0</v>
      </c>
      <c r="K26" s="179">
        <v>0</v>
      </c>
      <c r="L26" s="180">
        <v>0</v>
      </c>
      <c r="M26" s="178">
        <v>94.014735212422025</v>
      </c>
      <c r="N26" s="179">
        <v>81.644944770007967</v>
      </c>
      <c r="O26" s="180">
        <v>76.758278639851198</v>
      </c>
      <c r="P26" s="126"/>
      <c r="Q26" s="178">
        <v>-6.2507199394709456</v>
      </c>
      <c r="R26" s="179">
        <v>1.8550809065733829</v>
      </c>
      <c r="S26" s="180">
        <v>-4.5115949450180635</v>
      </c>
      <c r="T26" s="178">
        <v>-88.261885729017877</v>
      </c>
      <c r="U26" s="179">
        <v>27.840966051595004</v>
      </c>
      <c r="V26" s="180">
        <v>-84.993881319736303</v>
      </c>
      <c r="W26" s="178">
        <v>0</v>
      </c>
      <c r="X26" s="179">
        <v>0</v>
      </c>
      <c r="Y26" s="180">
        <v>0</v>
      </c>
      <c r="Z26" s="178">
        <v>-19.643885987823932</v>
      </c>
      <c r="AA26" s="179">
        <v>4.4098601770032584</v>
      </c>
      <c r="AB26" s="180">
        <v>-16.100293716213642</v>
      </c>
    </row>
    <row r="27" spans="1:29" ht="22"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9" customHeight="1" x14ac:dyDescent="0.3">
      <c r="A28" s="76"/>
      <c r="B28" s="550" t="s">
        <v>61</v>
      </c>
      <c r="C28" s="550"/>
      <c r="D28" s="550"/>
      <c r="E28" s="550"/>
      <c r="F28" s="550"/>
      <c r="G28" s="550"/>
      <c r="H28" s="550"/>
      <c r="I28" s="550"/>
      <c r="J28" s="550"/>
      <c r="K28" s="550"/>
      <c r="L28" s="550"/>
      <c r="M28" s="550"/>
      <c r="N28" s="550"/>
      <c r="O28" s="550"/>
      <c r="P28" s="251"/>
      <c r="Q28" s="547"/>
      <c r="R28" s="547"/>
      <c r="S28" s="547"/>
      <c r="T28" s="547"/>
      <c r="U28" s="547"/>
      <c r="V28" s="547"/>
      <c r="W28" s="547"/>
      <c r="X28" s="547"/>
      <c r="Y28" s="547"/>
      <c r="Z28" s="547"/>
      <c r="AA28" s="547"/>
      <c r="AB28" s="547"/>
      <c r="AC28" s="1"/>
    </row>
    <row r="29" spans="1:29" ht="19" customHeight="1" x14ac:dyDescent="0.35">
      <c r="A29" s="43"/>
      <c r="B29" s="185">
        <v>2017</v>
      </c>
      <c r="C29" s="186"/>
      <c r="D29" s="262">
        <v>72.873903792391829</v>
      </c>
      <c r="E29" s="263">
        <v>89.624306385246499</v>
      </c>
      <c r="F29" s="264">
        <v>65.312730809783019</v>
      </c>
      <c r="G29" s="262">
        <v>76.653389575633639</v>
      </c>
      <c r="H29" s="263">
        <v>88.381593802810386</v>
      </c>
      <c r="I29" s="264">
        <v>67.74748741082233</v>
      </c>
      <c r="J29" s="262">
        <v>0</v>
      </c>
      <c r="K29" s="263">
        <v>0</v>
      </c>
      <c r="L29" s="264">
        <v>0</v>
      </c>
      <c r="M29" s="262">
        <v>71.172024986584418</v>
      </c>
      <c r="N29" s="263">
        <v>90.878061492315553</v>
      </c>
      <c r="O29" s="264">
        <v>64.67975663263438</v>
      </c>
      <c r="P29" s="3"/>
      <c r="Q29" s="262">
        <v>-1.402641575100666</v>
      </c>
      <c r="R29" s="263">
        <v>20.980222656993814</v>
      </c>
      <c r="S29" s="264">
        <v>19.283303756357462</v>
      </c>
      <c r="T29" s="262">
        <v>-37.997266094890918</v>
      </c>
      <c r="U29" s="263">
        <v>20.594782781407147</v>
      </c>
      <c r="V29" s="264">
        <v>-25.227937728599819</v>
      </c>
      <c r="W29" s="262">
        <v>0</v>
      </c>
      <c r="X29" s="263">
        <v>0</v>
      </c>
      <c r="Y29" s="264">
        <v>0</v>
      </c>
      <c r="Z29" s="262">
        <v>-17.438097175874972</v>
      </c>
      <c r="AA29" s="263">
        <v>24.376671268423188</v>
      </c>
      <c r="AB29" s="264">
        <v>2.6877464685169872</v>
      </c>
    </row>
    <row r="30" spans="1:29" ht="19" customHeight="1" x14ac:dyDescent="0.35">
      <c r="A30" s="43"/>
      <c r="B30" s="187">
        <v>2018</v>
      </c>
      <c r="C30" s="188"/>
      <c r="D30" s="176">
        <v>110.15371707034231</v>
      </c>
      <c r="E30" s="64">
        <v>85.228419839182152</v>
      </c>
      <c r="F30" s="177">
        <v>93.882272453176199</v>
      </c>
      <c r="G30" s="176">
        <v>141.3999272755668</v>
      </c>
      <c r="H30" s="64">
        <v>82.845217876688949</v>
      </c>
      <c r="I30" s="177">
        <v>117.14307782892304</v>
      </c>
      <c r="J30" s="176">
        <v>0</v>
      </c>
      <c r="K30" s="64">
        <v>0</v>
      </c>
      <c r="L30" s="177">
        <v>0</v>
      </c>
      <c r="M30" s="176">
        <v>115.55651055906843</v>
      </c>
      <c r="N30" s="64">
        <v>84.748107175007831</v>
      </c>
      <c r="O30" s="177">
        <v>97.93195541629855</v>
      </c>
      <c r="P30" s="3"/>
      <c r="Q30" s="176">
        <v>51.156602484417142</v>
      </c>
      <c r="R30" s="64">
        <v>-4.904792821680326</v>
      </c>
      <c r="S30" s="177">
        <v>43.742684296265587</v>
      </c>
      <c r="T30" s="176">
        <v>84.466633580564576</v>
      </c>
      <c r="U30" s="64">
        <v>-6.2641729888620672</v>
      </c>
      <c r="V30" s="177">
        <v>72.911324546347686</v>
      </c>
      <c r="W30" s="176">
        <v>0</v>
      </c>
      <c r="X30" s="64">
        <v>0</v>
      </c>
      <c r="Y30" s="177">
        <v>0</v>
      </c>
      <c r="Z30" s="176">
        <v>62.362263235941739</v>
      </c>
      <c r="AA30" s="64">
        <v>-6.7452520626510708</v>
      </c>
      <c r="AB30" s="177">
        <v>51.410519326052416</v>
      </c>
    </row>
    <row r="31" spans="1:29" ht="19" customHeight="1" x14ac:dyDescent="0.35">
      <c r="A31" s="43"/>
      <c r="B31" s="260">
        <v>2019</v>
      </c>
      <c r="C31" s="261"/>
      <c r="D31" s="265">
        <v>124.69751115468678</v>
      </c>
      <c r="E31" s="266">
        <v>80.195562999098996</v>
      </c>
      <c r="F31" s="267">
        <v>100.00187111636534</v>
      </c>
      <c r="G31" s="265">
        <v>123.10627403214649</v>
      </c>
      <c r="H31" s="266">
        <v>91.739664686515283</v>
      </c>
      <c r="I31" s="267">
        <v>112.93728300515383</v>
      </c>
      <c r="J31" s="265">
        <v>0</v>
      </c>
      <c r="K31" s="266">
        <v>0</v>
      </c>
      <c r="L31" s="267">
        <v>0</v>
      </c>
      <c r="M31" s="265">
        <v>123.92260172425416</v>
      </c>
      <c r="N31" s="266">
        <v>81.685645544983089</v>
      </c>
      <c r="O31" s="267">
        <v>101.22697719459535</v>
      </c>
      <c r="P31" s="126"/>
      <c r="Q31" s="265">
        <v>13.203180492817184</v>
      </c>
      <c r="R31" s="266">
        <v>-5.905139212459483</v>
      </c>
      <c r="S31" s="267">
        <v>6.5183750917845522</v>
      </c>
      <c r="T31" s="265">
        <v>-12.937526628121091</v>
      </c>
      <c r="U31" s="266">
        <v>10.736222364778239</v>
      </c>
      <c r="V31" s="267">
        <v>-3.5903058906403285</v>
      </c>
      <c r="W31" s="265">
        <v>0</v>
      </c>
      <c r="X31" s="266">
        <v>0</v>
      </c>
      <c r="Y31" s="267">
        <v>0</v>
      </c>
      <c r="Z31" s="265">
        <v>7.2398267520455146</v>
      </c>
      <c r="AA31" s="266">
        <v>-3.6136047542638918</v>
      </c>
      <c r="AB31" s="267">
        <v>3.3646032740692369</v>
      </c>
    </row>
    <row r="32" spans="1:29" ht="22"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42" ht="19" customHeight="1" x14ac:dyDescent="0.3">
      <c r="A33" s="76"/>
      <c r="B33" s="549" t="s">
        <v>44</v>
      </c>
      <c r="C33" s="549"/>
      <c r="D33" s="549"/>
      <c r="E33" s="549"/>
      <c r="F33" s="549"/>
      <c r="G33" s="549"/>
      <c r="H33" s="549"/>
      <c r="I33" s="549"/>
      <c r="J33" s="549"/>
      <c r="K33" s="549"/>
      <c r="L33" s="549"/>
      <c r="M33" s="549"/>
      <c r="N33" s="549"/>
      <c r="O33" s="549"/>
      <c r="P33" s="251"/>
      <c r="Q33" s="547"/>
      <c r="R33" s="547"/>
      <c r="S33" s="547"/>
      <c r="T33" s="547"/>
      <c r="U33" s="547"/>
      <c r="V33" s="547"/>
      <c r="W33" s="547"/>
      <c r="X33" s="547"/>
      <c r="Y33" s="547"/>
      <c r="Z33" s="547"/>
      <c r="AA33" s="547"/>
      <c r="AB33" s="547"/>
      <c r="AC33" s="1"/>
    </row>
    <row r="34" spans="1:42" ht="19" customHeight="1" x14ac:dyDescent="0.35">
      <c r="A34" s="43"/>
      <c r="B34" s="185">
        <v>2017</v>
      </c>
      <c r="C34" s="186"/>
      <c r="D34" s="262">
        <v>109.04611188594453</v>
      </c>
      <c r="E34" s="263">
        <v>84.505599265292943</v>
      </c>
      <c r="F34" s="264">
        <v>92.150070324719252</v>
      </c>
      <c r="G34" s="262">
        <v>76.648350730688932</v>
      </c>
      <c r="H34" s="263">
        <v>80.609715923159072</v>
      </c>
      <c r="I34" s="264">
        <v>61.786017783794975</v>
      </c>
      <c r="J34" s="262">
        <v>0</v>
      </c>
      <c r="K34" s="263">
        <v>0</v>
      </c>
      <c r="L34" s="264">
        <v>0</v>
      </c>
      <c r="M34" s="262">
        <v>98.387997304359132</v>
      </c>
      <c r="N34" s="263">
        <v>85.61478346452013</v>
      </c>
      <c r="O34" s="264">
        <v>84.234670847204981</v>
      </c>
      <c r="P34" s="3"/>
      <c r="Q34" s="262">
        <v>59.775242088401043</v>
      </c>
      <c r="R34" s="263">
        <v>1.4288409324103097</v>
      </c>
      <c r="S34" s="264">
        <v>62.058176147217786</v>
      </c>
      <c r="T34" s="262">
        <v>-29.784652259282968</v>
      </c>
      <c r="U34" s="263">
        <v>22.16270128010202</v>
      </c>
      <c r="V34" s="264">
        <v>-14.223034486722989</v>
      </c>
      <c r="W34" s="262">
        <v>0</v>
      </c>
      <c r="X34" s="263">
        <v>0</v>
      </c>
      <c r="Y34" s="264">
        <v>0</v>
      </c>
      <c r="Z34" s="262">
        <v>33.92547598899116</v>
      </c>
      <c r="AA34" s="263">
        <v>7.2753021199442331</v>
      </c>
      <c r="AB34" s="264">
        <v>43.668958982763634</v>
      </c>
    </row>
    <row r="35" spans="1:42" ht="19" customHeight="1" x14ac:dyDescent="0.35">
      <c r="A35" s="43"/>
      <c r="B35" s="187">
        <v>2018</v>
      </c>
      <c r="C35" s="188"/>
      <c r="D35" s="176">
        <v>107.37258075640878</v>
      </c>
      <c r="E35" s="64">
        <v>84.026088779913721</v>
      </c>
      <c r="F35" s="177">
        <v>90.22098003166461</v>
      </c>
      <c r="G35" s="176">
        <v>127.63136805953063</v>
      </c>
      <c r="H35" s="64">
        <v>72.904979860245433</v>
      </c>
      <c r="I35" s="177">
        <v>93.049623179156526</v>
      </c>
      <c r="J35" s="176">
        <v>0</v>
      </c>
      <c r="K35" s="64">
        <v>0</v>
      </c>
      <c r="L35" s="177">
        <v>0</v>
      </c>
      <c r="M35" s="176">
        <v>110.76068160061267</v>
      </c>
      <c r="N35" s="64">
        <v>81.876336789263007</v>
      </c>
      <c r="O35" s="177">
        <v>90.6867886974009</v>
      </c>
      <c r="P35" s="3"/>
      <c r="Q35" s="176">
        <v>-1.5347004130565876</v>
      </c>
      <c r="R35" s="64">
        <v>-0.56743043011133898</v>
      </c>
      <c r="S35" s="177">
        <v>-2.0934224860131994</v>
      </c>
      <c r="T35" s="176">
        <v>66.515478601718684</v>
      </c>
      <c r="U35" s="64">
        <v>-9.5580737069687203</v>
      </c>
      <c r="V35" s="177">
        <v>50.599806423454687</v>
      </c>
      <c r="W35" s="176">
        <v>0</v>
      </c>
      <c r="X35" s="64">
        <v>0</v>
      </c>
      <c r="Y35" s="177">
        <v>0</v>
      </c>
      <c r="Z35" s="176">
        <v>12.575400084604995</v>
      </c>
      <c r="AA35" s="64">
        <v>-4.3665901191076237</v>
      </c>
      <c r="AB35" s="177">
        <v>7.6596937879647582</v>
      </c>
    </row>
    <row r="36" spans="1:42" ht="19" customHeight="1" x14ac:dyDescent="0.35">
      <c r="A36" s="43"/>
      <c r="B36" s="260">
        <v>2019</v>
      </c>
      <c r="C36" s="261"/>
      <c r="D36" s="265">
        <v>122.12856252484654</v>
      </c>
      <c r="E36" s="266">
        <v>79.034472694774365</v>
      </c>
      <c r="F36" s="267">
        <v>96.523665401220285</v>
      </c>
      <c r="G36" s="265">
        <v>59.457219941348974</v>
      </c>
      <c r="H36" s="266">
        <v>81.625029775497964</v>
      </c>
      <c r="I36" s="267">
        <v>48.531973480809413</v>
      </c>
      <c r="J36" s="265">
        <v>0</v>
      </c>
      <c r="K36" s="266">
        <v>0</v>
      </c>
      <c r="L36" s="267">
        <v>0</v>
      </c>
      <c r="M36" s="265">
        <v>114.63907284768212</v>
      </c>
      <c r="N36" s="266">
        <v>77.615113618303624</v>
      </c>
      <c r="O36" s="267">
        <v>88.977246641698343</v>
      </c>
      <c r="P36" s="126"/>
      <c r="Q36" s="265">
        <v>13.742783925361708</v>
      </c>
      <c r="R36" s="266">
        <v>-5.9405550795226292</v>
      </c>
      <c r="S36" s="267">
        <v>6.9858311972931855</v>
      </c>
      <c r="T36" s="265">
        <v>-53.414884722056286</v>
      </c>
      <c r="U36" s="266">
        <v>11.960842636495277</v>
      </c>
      <c r="V36" s="267">
        <v>-47.842912391631522</v>
      </c>
      <c r="W36" s="265">
        <v>0</v>
      </c>
      <c r="X36" s="266">
        <v>0</v>
      </c>
      <c r="Y36" s="267">
        <v>0</v>
      </c>
      <c r="Z36" s="265">
        <v>3.5015956845177008</v>
      </c>
      <c r="AA36" s="266">
        <v>-5.20446241009427</v>
      </c>
      <c r="AB36" s="267">
        <v>-1.8851059567307757</v>
      </c>
    </row>
    <row r="37" spans="1:42" ht="22"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42" ht="19" customHeight="1" x14ac:dyDescent="0.3">
      <c r="A38" s="76"/>
      <c r="B38" s="549" t="s">
        <v>45</v>
      </c>
      <c r="C38" s="549"/>
      <c r="D38" s="549"/>
      <c r="E38" s="549"/>
      <c r="F38" s="549"/>
      <c r="G38" s="549"/>
      <c r="H38" s="549"/>
      <c r="I38" s="549"/>
      <c r="J38" s="549"/>
      <c r="K38" s="549"/>
      <c r="L38" s="549"/>
      <c r="M38" s="549"/>
      <c r="N38" s="549"/>
      <c r="O38" s="549"/>
      <c r="P38" s="251"/>
      <c r="Q38" s="547"/>
      <c r="R38" s="547"/>
      <c r="S38" s="547"/>
      <c r="T38" s="547"/>
      <c r="U38" s="547"/>
      <c r="V38" s="547"/>
      <c r="W38" s="547"/>
      <c r="X38" s="547"/>
      <c r="Y38" s="547"/>
      <c r="Z38" s="547"/>
      <c r="AA38" s="547"/>
      <c r="AB38" s="547"/>
      <c r="AC38" s="1"/>
    </row>
    <row r="39" spans="1:42" ht="19" customHeight="1" x14ac:dyDescent="0.35">
      <c r="A39" s="43"/>
      <c r="B39" s="185">
        <v>2017</v>
      </c>
      <c r="C39" s="186"/>
      <c r="D39" s="262">
        <v>72.873903792391829</v>
      </c>
      <c r="E39" s="263">
        <v>89.624306385246499</v>
      </c>
      <c r="F39" s="264">
        <v>65.312730809783019</v>
      </c>
      <c r="G39" s="262">
        <v>76.653389575633639</v>
      </c>
      <c r="H39" s="263">
        <v>88.381593802810386</v>
      </c>
      <c r="I39" s="264">
        <v>67.74748741082233</v>
      </c>
      <c r="J39" s="262">
        <v>0</v>
      </c>
      <c r="K39" s="263">
        <v>0</v>
      </c>
      <c r="L39" s="264">
        <v>0</v>
      </c>
      <c r="M39" s="262">
        <v>71.172024986584418</v>
      </c>
      <c r="N39" s="263">
        <v>90.878061492315553</v>
      </c>
      <c r="O39" s="264">
        <v>64.67975663263438</v>
      </c>
      <c r="P39" s="3"/>
      <c r="Q39" s="262">
        <v>-1.402641575100666</v>
      </c>
      <c r="R39" s="263">
        <v>20.980222656993814</v>
      </c>
      <c r="S39" s="264">
        <v>19.283303756357462</v>
      </c>
      <c r="T39" s="262">
        <v>-37.997266094890918</v>
      </c>
      <c r="U39" s="263">
        <v>20.594782781407147</v>
      </c>
      <c r="V39" s="264">
        <v>-25.227937728599819</v>
      </c>
      <c r="W39" s="262">
        <v>0</v>
      </c>
      <c r="X39" s="263">
        <v>0</v>
      </c>
      <c r="Y39" s="264">
        <v>0</v>
      </c>
      <c r="Z39" s="262">
        <v>-17.438097175874972</v>
      </c>
      <c r="AA39" s="263">
        <v>24.376671268423188</v>
      </c>
      <c r="AB39" s="264">
        <v>2.6877464685169872</v>
      </c>
    </row>
    <row r="40" spans="1:42" ht="19" customHeight="1" x14ac:dyDescent="0.35">
      <c r="A40" s="43"/>
      <c r="B40" s="187">
        <v>2018</v>
      </c>
      <c r="C40" s="188"/>
      <c r="D40" s="176">
        <v>110.15371707034231</v>
      </c>
      <c r="E40" s="64">
        <v>85.228419839182152</v>
      </c>
      <c r="F40" s="177">
        <v>93.882272453176199</v>
      </c>
      <c r="G40" s="176">
        <v>141.3999272755668</v>
      </c>
      <c r="H40" s="64">
        <v>82.845217876688949</v>
      </c>
      <c r="I40" s="177">
        <v>117.14307782892304</v>
      </c>
      <c r="J40" s="176">
        <v>0</v>
      </c>
      <c r="K40" s="64">
        <v>0</v>
      </c>
      <c r="L40" s="177">
        <v>0</v>
      </c>
      <c r="M40" s="176">
        <v>115.55651055906843</v>
      </c>
      <c r="N40" s="64">
        <v>84.748107175007831</v>
      </c>
      <c r="O40" s="177">
        <v>97.93195541629855</v>
      </c>
      <c r="P40" s="3"/>
      <c r="Q40" s="176">
        <v>51.156602484417142</v>
      </c>
      <c r="R40" s="64">
        <v>-4.904792821680326</v>
      </c>
      <c r="S40" s="177">
        <v>43.742684296265587</v>
      </c>
      <c r="T40" s="176">
        <v>84.466633580564576</v>
      </c>
      <c r="U40" s="64">
        <v>-6.2641729888620672</v>
      </c>
      <c r="V40" s="177">
        <v>72.911324546347686</v>
      </c>
      <c r="W40" s="176">
        <v>0</v>
      </c>
      <c r="X40" s="64">
        <v>0</v>
      </c>
      <c r="Y40" s="177">
        <v>0</v>
      </c>
      <c r="Z40" s="176">
        <v>62.362263235941739</v>
      </c>
      <c r="AA40" s="64">
        <v>-6.7452520626510708</v>
      </c>
      <c r="AB40" s="177">
        <v>51.410519326052416</v>
      </c>
    </row>
    <row r="41" spans="1:42" ht="19" customHeight="1" x14ac:dyDescent="0.35">
      <c r="A41" s="43"/>
      <c r="B41" s="260">
        <v>2019</v>
      </c>
      <c r="C41" s="261"/>
      <c r="D41" s="265">
        <v>124.69751115468678</v>
      </c>
      <c r="E41" s="266">
        <v>80.195562999098996</v>
      </c>
      <c r="F41" s="267">
        <v>100.00187111636534</v>
      </c>
      <c r="G41" s="265">
        <v>123.10627403214649</v>
      </c>
      <c r="H41" s="266">
        <v>91.739664686515283</v>
      </c>
      <c r="I41" s="267">
        <v>112.93728300515383</v>
      </c>
      <c r="J41" s="265">
        <v>0</v>
      </c>
      <c r="K41" s="266">
        <v>0</v>
      </c>
      <c r="L41" s="267">
        <v>0</v>
      </c>
      <c r="M41" s="265">
        <v>123.92260172425416</v>
      </c>
      <c r="N41" s="266">
        <v>81.685645544983089</v>
      </c>
      <c r="O41" s="267">
        <v>101.22697719459535</v>
      </c>
      <c r="P41" s="126"/>
      <c r="Q41" s="265">
        <v>13.203180492817184</v>
      </c>
      <c r="R41" s="266">
        <v>-5.905139212459483</v>
      </c>
      <c r="S41" s="267">
        <v>6.5183750917845522</v>
      </c>
      <c r="T41" s="265">
        <v>-12.937526628121091</v>
      </c>
      <c r="U41" s="266">
        <v>10.736222364778239</v>
      </c>
      <c r="V41" s="267">
        <v>-3.5903058906403285</v>
      </c>
      <c r="W41" s="265">
        <v>0</v>
      </c>
      <c r="X41" s="266">
        <v>0</v>
      </c>
      <c r="Y41" s="267">
        <v>0</v>
      </c>
      <c r="Z41" s="265">
        <v>7.2398267520455146</v>
      </c>
      <c r="AA41" s="266">
        <v>-3.6136047542638918</v>
      </c>
      <c r="AB41" s="267">
        <v>3.3646032740692369</v>
      </c>
    </row>
    <row r="42" spans="1:42"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c r="AP42" s="151"/>
    </row>
    <row r="43" spans="1:42" ht="24" customHeight="1" x14ac:dyDescent="0.25">
      <c r="B43" s="546" t="s">
        <v>119</v>
      </c>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P43" s="151"/>
    </row>
    <row r="44" spans="1:42" ht="12" customHeight="1" x14ac:dyDescent="0.35">
      <c r="Z44" s="40"/>
      <c r="AA44" s="150"/>
      <c r="AB44" s="150"/>
      <c r="AP44" s="151"/>
    </row>
    <row r="45" spans="1:42" ht="12" customHeight="1" x14ac:dyDescent="0.25">
      <c r="AP45" s="151"/>
    </row>
    <row r="46" spans="1:42" s="285" customFormat="1" x14ac:dyDescent="0.25">
      <c r="A46"/>
    </row>
    <row r="47" spans="1:42" s="285" customFormat="1" x14ac:dyDescent="0.25"/>
    <row r="48" spans="1:42" s="285" customFormat="1" x14ac:dyDescent="0.25"/>
    <row r="49" s="285" customFormat="1" x14ac:dyDescent="0.25"/>
    <row r="50" s="285" customFormat="1" x14ac:dyDescent="0.25"/>
    <row r="51" s="285" customFormat="1" x14ac:dyDescent="0.25"/>
    <row r="52" s="285" customFormat="1" x14ac:dyDescent="0.25"/>
    <row r="53" s="285" customFormat="1" x14ac:dyDescent="0.25"/>
    <row r="54" s="285" customFormat="1" x14ac:dyDescent="0.25"/>
    <row r="55" s="285" customFormat="1" x14ac:dyDescent="0.25"/>
    <row r="56" s="285" customFormat="1" x14ac:dyDescent="0.25"/>
    <row r="57" s="285" customFormat="1" x14ac:dyDescent="0.25"/>
    <row r="58" s="285" customFormat="1" x14ac:dyDescent="0.25"/>
    <row r="59" s="285" customFormat="1" x14ac:dyDescent="0.25"/>
    <row r="60" s="285" customFormat="1" x14ac:dyDescent="0.25"/>
    <row r="61" s="285" customFormat="1" x14ac:dyDescent="0.25"/>
    <row r="62" s="285" customFormat="1" x14ac:dyDescent="0.25"/>
    <row r="63" s="285" customFormat="1" x14ac:dyDescent="0.25"/>
    <row r="64" s="285" customFormat="1" x14ac:dyDescent="0.25"/>
    <row r="65" s="285" customFormat="1" x14ac:dyDescent="0.25"/>
    <row r="66" s="285" customFormat="1" x14ac:dyDescent="0.25"/>
    <row r="67" s="285" customFormat="1" x14ac:dyDescent="0.25"/>
    <row r="68" s="285" customFormat="1" x14ac:dyDescent="0.25"/>
    <row r="69" s="285" customFormat="1" x14ac:dyDescent="0.25"/>
    <row r="70" s="285" customFormat="1" x14ac:dyDescent="0.25"/>
    <row r="71" s="285" customFormat="1" x14ac:dyDescent="0.25"/>
    <row r="72" s="285" customFormat="1" x14ac:dyDescent="0.25"/>
    <row r="73" s="285" customFormat="1" x14ac:dyDescent="0.25"/>
    <row r="74" s="285" customFormat="1" x14ac:dyDescent="0.25"/>
    <row r="75" s="285" customFormat="1" x14ac:dyDescent="0.25"/>
    <row r="76" s="285" customFormat="1" x14ac:dyDescent="0.25"/>
    <row r="77" s="285" customFormat="1" x14ac:dyDescent="0.25"/>
    <row r="78" s="285" customFormat="1" x14ac:dyDescent="0.25"/>
    <row r="79" s="285" customFormat="1" x14ac:dyDescent="0.25"/>
    <row r="80" s="285" customFormat="1" x14ac:dyDescent="0.25"/>
    <row r="81" s="285" customFormat="1" x14ac:dyDescent="0.25"/>
  </sheetData>
  <mergeCells count="21">
    <mergeCell ref="B43:AB43"/>
    <mergeCell ref="B33:O33"/>
    <mergeCell ref="W7:Y7"/>
    <mergeCell ref="Q38:AB38"/>
    <mergeCell ref="B28:O28"/>
    <mergeCell ref="Z7:AB7"/>
    <mergeCell ref="B38:O38"/>
    <mergeCell ref="Q28:AB28"/>
    <mergeCell ref="B3:AB3"/>
    <mergeCell ref="Q33:AB33"/>
    <mergeCell ref="B8:C8"/>
    <mergeCell ref="B2:AB2"/>
    <mergeCell ref="Q6:AB6"/>
    <mergeCell ref="D6:O6"/>
    <mergeCell ref="B4:AB4"/>
    <mergeCell ref="T7:V7"/>
    <mergeCell ref="M7:O7"/>
    <mergeCell ref="G7:I7"/>
    <mergeCell ref="D7:F7"/>
    <mergeCell ref="Q7:S7"/>
    <mergeCell ref="J7:L7"/>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3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P78"/>
  <sheetViews>
    <sheetView showGridLines="0" zoomScale="85" workbookViewId="0"/>
  </sheetViews>
  <sheetFormatPr defaultRowHeight="12.5" x14ac:dyDescent="0.25"/>
  <cols>
    <col min="1" max="1" width="2.7265625" customWidth="1"/>
    <col min="2" max="2" width="6.7265625" customWidth="1"/>
    <col min="3" max="3" width="6.1796875" style="23" customWidth="1"/>
    <col min="4" max="5" width="7.453125" customWidth="1"/>
    <col min="6" max="6" width="8.7265625" customWidth="1"/>
    <col min="7" max="8" width="7.453125" customWidth="1"/>
    <col min="9" max="9" width="8.7265625" customWidth="1"/>
    <col min="10" max="11" width="7.453125" customWidth="1"/>
    <col min="12" max="12" width="8.7265625" customWidth="1"/>
    <col min="13" max="14" width="7.453125" customWidth="1"/>
    <col min="15" max="15" width="8.7265625" bestFit="1" customWidth="1"/>
    <col min="16" max="16" width="1.453125" customWidth="1"/>
    <col min="17" max="18" width="7.453125" customWidth="1"/>
    <col min="19" max="19" width="8.7265625" bestFit="1" customWidth="1"/>
    <col min="20" max="21" width="7.453125" customWidth="1"/>
    <col min="22" max="22" width="8.7265625" bestFit="1" customWidth="1"/>
    <col min="23" max="24" width="7.453125" customWidth="1"/>
    <col min="25" max="25" width="8.7265625" bestFit="1" customWidth="1"/>
    <col min="26" max="27" width="7.453125" customWidth="1"/>
    <col min="28" max="28" width="8.7265625" bestFit="1" customWidth="1"/>
    <col min="29" max="29" width="2.7265625" customWidth="1"/>
    <col min="30" max="41" width="9.1796875" style="151" customWidth="1"/>
  </cols>
  <sheetData>
    <row r="1" spans="1:28" ht="29.5" x14ac:dyDescent="0.3">
      <c r="A1" s="62"/>
      <c r="B1" s="369" t="s">
        <v>131</v>
      </c>
      <c r="Z1" s="3"/>
      <c r="AB1" s="390"/>
    </row>
    <row r="2" spans="1:28" ht="15" customHeight="1" x14ac:dyDescent="0.25">
      <c r="A2" s="8"/>
      <c r="B2" s="500" t="s">
        <v>143</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row>
    <row r="3" spans="1:28" ht="17.149999999999999" customHeight="1" x14ac:dyDescent="0.25">
      <c r="A3" s="8"/>
      <c r="B3" s="500" t="s">
        <v>144</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row>
    <row r="4" spans="1:28" ht="19.5" customHeight="1" x14ac:dyDescent="0.25">
      <c r="B4" s="500" t="s">
        <v>145</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row>
    <row r="5" spans="1:28" ht="15" customHeight="1" x14ac:dyDescent="0.25"/>
    <row r="6" spans="1:28" ht="15.75" customHeight="1" x14ac:dyDescent="0.35">
      <c r="D6" s="551" t="s">
        <v>78</v>
      </c>
      <c r="E6" s="551"/>
      <c r="F6" s="551"/>
      <c r="G6" s="551"/>
      <c r="H6" s="551"/>
      <c r="I6" s="551"/>
      <c r="J6" s="551"/>
      <c r="K6" s="551"/>
      <c r="L6" s="551"/>
      <c r="M6" s="551"/>
      <c r="N6" s="551"/>
      <c r="O6" s="551"/>
      <c r="Q6" s="551" t="s">
        <v>71</v>
      </c>
      <c r="R6" s="551"/>
      <c r="S6" s="551"/>
      <c r="T6" s="551"/>
      <c r="U6" s="551"/>
      <c r="V6" s="551"/>
      <c r="W6" s="551"/>
      <c r="X6" s="551"/>
      <c r="Y6" s="551"/>
      <c r="Z6" s="551"/>
      <c r="AA6" s="551"/>
      <c r="AB6" s="551"/>
    </row>
    <row r="7" spans="1:28" ht="15.75" customHeight="1"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8" ht="27" customHeight="1" x14ac:dyDescent="0.4">
      <c r="A8" s="42"/>
      <c r="B8" s="464" t="s">
        <v>42</v>
      </c>
      <c r="C8" s="464"/>
      <c r="D8" s="252" t="s">
        <v>53</v>
      </c>
      <c r="E8" s="253" t="s">
        <v>9</v>
      </c>
      <c r="F8" s="254" t="s">
        <v>10</v>
      </c>
      <c r="G8" s="252" t="s">
        <v>53</v>
      </c>
      <c r="H8" s="253" t="s">
        <v>9</v>
      </c>
      <c r="I8" s="254" t="s">
        <v>10</v>
      </c>
      <c r="J8" s="252" t="s">
        <v>53</v>
      </c>
      <c r="K8" s="253" t="s">
        <v>9</v>
      </c>
      <c r="L8" s="254" t="s">
        <v>10</v>
      </c>
      <c r="M8" s="252" t="s">
        <v>53</v>
      </c>
      <c r="N8" s="253" t="s">
        <v>9</v>
      </c>
      <c r="O8" s="254" t="s">
        <v>10</v>
      </c>
      <c r="P8" s="45"/>
      <c r="Q8" s="252" t="s">
        <v>53</v>
      </c>
      <c r="R8" s="253" t="s">
        <v>9</v>
      </c>
      <c r="S8" s="254" t="s">
        <v>10</v>
      </c>
      <c r="T8" s="252" t="s">
        <v>53</v>
      </c>
      <c r="U8" s="253" t="s">
        <v>9</v>
      </c>
      <c r="V8" s="254" t="s">
        <v>10</v>
      </c>
      <c r="W8" s="252" t="s">
        <v>53</v>
      </c>
      <c r="X8" s="253" t="s">
        <v>9</v>
      </c>
      <c r="Y8" s="254" t="s">
        <v>10</v>
      </c>
      <c r="Z8" s="252" t="s">
        <v>53</v>
      </c>
      <c r="AA8" s="253" t="s">
        <v>9</v>
      </c>
      <c r="AB8" s="254" t="s">
        <v>10</v>
      </c>
    </row>
    <row r="9" spans="1:28" ht="19" customHeight="1" x14ac:dyDescent="0.4">
      <c r="A9" s="42"/>
      <c r="B9" s="185">
        <v>2018</v>
      </c>
      <c r="C9" s="186" t="s">
        <v>153</v>
      </c>
      <c r="D9" s="255" t="s">
        <v>158</v>
      </c>
      <c r="E9" s="256" t="s">
        <v>155</v>
      </c>
      <c r="F9" s="257" t="s">
        <v>158</v>
      </c>
      <c r="G9" s="255" t="s">
        <v>154</v>
      </c>
      <c r="H9" s="256" t="s">
        <v>155</v>
      </c>
      <c r="I9" s="257" t="s">
        <v>154</v>
      </c>
      <c r="J9" s="255" t="s">
        <v>210</v>
      </c>
      <c r="K9" s="256" t="s">
        <v>210</v>
      </c>
      <c r="L9" s="257" t="s">
        <v>210</v>
      </c>
      <c r="M9" s="255" t="s">
        <v>154</v>
      </c>
      <c r="N9" s="256" t="s">
        <v>155</v>
      </c>
      <c r="O9" s="257" t="s">
        <v>156</v>
      </c>
      <c r="P9" s="3"/>
      <c r="Q9" s="255" t="s">
        <v>174</v>
      </c>
      <c r="R9" s="256" t="s">
        <v>155</v>
      </c>
      <c r="S9" s="257" t="s">
        <v>174</v>
      </c>
      <c r="T9" s="255" t="s">
        <v>154</v>
      </c>
      <c r="U9" s="256" t="s">
        <v>155</v>
      </c>
      <c r="V9" s="257" t="s">
        <v>154</v>
      </c>
      <c r="W9" s="255"/>
      <c r="X9" s="256"/>
      <c r="Y9" s="257"/>
      <c r="Z9" s="255" t="s">
        <v>174</v>
      </c>
      <c r="AA9" s="256" t="s">
        <v>155</v>
      </c>
      <c r="AB9" s="257" t="s">
        <v>174</v>
      </c>
    </row>
    <row r="10" spans="1:28" ht="19" customHeight="1" x14ac:dyDescent="0.35">
      <c r="A10" s="43"/>
      <c r="B10" s="187"/>
      <c r="C10" s="188" t="s">
        <v>157</v>
      </c>
      <c r="D10" s="176" t="s">
        <v>158</v>
      </c>
      <c r="E10" s="64" t="s">
        <v>155</v>
      </c>
      <c r="F10" s="177" t="s">
        <v>158</v>
      </c>
      <c r="G10" s="176" t="s">
        <v>154</v>
      </c>
      <c r="H10" s="64" t="s">
        <v>155</v>
      </c>
      <c r="I10" s="177" t="s">
        <v>167</v>
      </c>
      <c r="J10" s="176" t="s">
        <v>210</v>
      </c>
      <c r="K10" s="64" t="s">
        <v>210</v>
      </c>
      <c r="L10" s="177" t="s">
        <v>210</v>
      </c>
      <c r="M10" s="176" t="s">
        <v>158</v>
      </c>
      <c r="N10" s="64" t="s">
        <v>155</v>
      </c>
      <c r="O10" s="177" t="s">
        <v>158</v>
      </c>
      <c r="P10" s="3"/>
      <c r="Q10" s="176" t="s">
        <v>174</v>
      </c>
      <c r="R10" s="64" t="s">
        <v>158</v>
      </c>
      <c r="S10" s="177" t="s">
        <v>174</v>
      </c>
      <c r="T10" s="176" t="s">
        <v>174</v>
      </c>
      <c r="U10" s="64" t="s">
        <v>155</v>
      </c>
      <c r="V10" s="177" t="s">
        <v>167</v>
      </c>
      <c r="W10" s="176"/>
      <c r="X10" s="64"/>
      <c r="Y10" s="177"/>
      <c r="Z10" s="176" t="s">
        <v>174</v>
      </c>
      <c r="AA10" s="64" t="s">
        <v>155</v>
      </c>
      <c r="AB10" s="177" t="s">
        <v>174</v>
      </c>
    </row>
    <row r="11" spans="1:28" ht="19" customHeight="1" x14ac:dyDescent="0.35">
      <c r="A11" s="43"/>
      <c r="B11" s="189"/>
      <c r="C11" s="190" t="s">
        <v>159</v>
      </c>
      <c r="D11" s="258" t="s">
        <v>160</v>
      </c>
      <c r="E11" s="63" t="s">
        <v>161</v>
      </c>
      <c r="F11" s="259" t="s">
        <v>160</v>
      </c>
      <c r="G11" s="258" t="s">
        <v>175</v>
      </c>
      <c r="H11" s="63" t="s">
        <v>161</v>
      </c>
      <c r="I11" s="259" t="s">
        <v>177</v>
      </c>
      <c r="J11" s="258" t="s">
        <v>210</v>
      </c>
      <c r="K11" s="63" t="s">
        <v>210</v>
      </c>
      <c r="L11" s="259" t="s">
        <v>210</v>
      </c>
      <c r="M11" s="258" t="s">
        <v>160</v>
      </c>
      <c r="N11" s="63" t="s">
        <v>161</v>
      </c>
      <c r="O11" s="259" t="s">
        <v>160</v>
      </c>
      <c r="P11" s="3"/>
      <c r="Q11" s="258" t="s">
        <v>176</v>
      </c>
      <c r="R11" s="63" t="s">
        <v>161</v>
      </c>
      <c r="S11" s="259" t="s">
        <v>177</v>
      </c>
      <c r="T11" s="258" t="s">
        <v>163</v>
      </c>
      <c r="U11" s="63" t="s">
        <v>161</v>
      </c>
      <c r="V11" s="259" t="s">
        <v>163</v>
      </c>
      <c r="W11" s="258"/>
      <c r="X11" s="63"/>
      <c r="Y11" s="259"/>
      <c r="Z11" s="258" t="s">
        <v>175</v>
      </c>
      <c r="AA11" s="63" t="s">
        <v>160</v>
      </c>
      <c r="AB11" s="259" t="s">
        <v>160</v>
      </c>
    </row>
    <row r="12" spans="1:28" ht="19" customHeight="1" x14ac:dyDescent="0.35">
      <c r="A12" s="43"/>
      <c r="B12" s="187"/>
      <c r="C12" s="188" t="s">
        <v>162</v>
      </c>
      <c r="D12" s="176" t="s">
        <v>160</v>
      </c>
      <c r="E12" s="64" t="s">
        <v>161</v>
      </c>
      <c r="F12" s="177" t="s">
        <v>160</v>
      </c>
      <c r="G12" s="176" t="s">
        <v>177</v>
      </c>
      <c r="H12" s="64" t="s">
        <v>160</v>
      </c>
      <c r="I12" s="177" t="s">
        <v>177</v>
      </c>
      <c r="J12" s="176" t="s">
        <v>210</v>
      </c>
      <c r="K12" s="64" t="s">
        <v>210</v>
      </c>
      <c r="L12" s="177" t="s">
        <v>210</v>
      </c>
      <c r="M12" s="176" t="s">
        <v>163</v>
      </c>
      <c r="N12" s="64" t="s">
        <v>161</v>
      </c>
      <c r="O12" s="177" t="s">
        <v>160</v>
      </c>
      <c r="P12" s="3"/>
      <c r="Q12" s="176" t="s">
        <v>175</v>
      </c>
      <c r="R12" s="64" t="s">
        <v>163</v>
      </c>
      <c r="S12" s="177" t="s">
        <v>176</v>
      </c>
      <c r="T12" s="176" t="s">
        <v>175</v>
      </c>
      <c r="U12" s="64" t="s">
        <v>177</v>
      </c>
      <c r="V12" s="177" t="s">
        <v>175</v>
      </c>
      <c r="W12" s="176"/>
      <c r="X12" s="64"/>
      <c r="Y12" s="177"/>
      <c r="Z12" s="176" t="s">
        <v>176</v>
      </c>
      <c r="AA12" s="64" t="s">
        <v>160</v>
      </c>
      <c r="AB12" s="177" t="s">
        <v>175</v>
      </c>
    </row>
    <row r="13" spans="1:28" ht="19" customHeight="1" x14ac:dyDescent="0.35">
      <c r="A13" s="43"/>
      <c r="B13" s="189"/>
      <c r="C13" s="190" t="s">
        <v>164</v>
      </c>
      <c r="D13" s="258" t="s">
        <v>160</v>
      </c>
      <c r="E13" s="63" t="s">
        <v>161</v>
      </c>
      <c r="F13" s="259" t="s">
        <v>160</v>
      </c>
      <c r="G13" s="258" t="s">
        <v>177</v>
      </c>
      <c r="H13" s="63" t="s">
        <v>160</v>
      </c>
      <c r="I13" s="259" t="s">
        <v>177</v>
      </c>
      <c r="J13" s="258" t="s">
        <v>210</v>
      </c>
      <c r="K13" s="63" t="s">
        <v>210</v>
      </c>
      <c r="L13" s="259" t="s">
        <v>210</v>
      </c>
      <c r="M13" s="258" t="s">
        <v>163</v>
      </c>
      <c r="N13" s="63" t="s">
        <v>161</v>
      </c>
      <c r="O13" s="259" t="s">
        <v>163</v>
      </c>
      <c r="P13" s="3"/>
      <c r="Q13" s="258" t="s">
        <v>175</v>
      </c>
      <c r="R13" s="63" t="s">
        <v>175</v>
      </c>
      <c r="S13" s="259" t="s">
        <v>176</v>
      </c>
      <c r="T13" s="258" t="s">
        <v>177</v>
      </c>
      <c r="U13" s="63" t="s">
        <v>160</v>
      </c>
      <c r="V13" s="259" t="s">
        <v>163</v>
      </c>
      <c r="W13" s="258"/>
      <c r="X13" s="63"/>
      <c r="Y13" s="259"/>
      <c r="Z13" s="258" t="s">
        <v>175</v>
      </c>
      <c r="AA13" s="63" t="s">
        <v>177</v>
      </c>
      <c r="AB13" s="259" t="s">
        <v>176</v>
      </c>
    </row>
    <row r="14" spans="1:28" ht="19" customHeight="1" x14ac:dyDescent="0.35">
      <c r="A14" s="43"/>
      <c r="B14" s="187"/>
      <c r="C14" s="188" t="s">
        <v>165</v>
      </c>
      <c r="D14" s="176" t="s">
        <v>163</v>
      </c>
      <c r="E14" s="64" t="s">
        <v>161</v>
      </c>
      <c r="F14" s="177" t="s">
        <v>160</v>
      </c>
      <c r="G14" s="176" t="s">
        <v>175</v>
      </c>
      <c r="H14" s="64" t="s">
        <v>161</v>
      </c>
      <c r="I14" s="177" t="s">
        <v>177</v>
      </c>
      <c r="J14" s="176" t="s">
        <v>210</v>
      </c>
      <c r="K14" s="64" t="s">
        <v>210</v>
      </c>
      <c r="L14" s="177" t="s">
        <v>210</v>
      </c>
      <c r="M14" s="176" t="s">
        <v>163</v>
      </c>
      <c r="N14" s="64" t="s">
        <v>161</v>
      </c>
      <c r="O14" s="177" t="s">
        <v>163</v>
      </c>
      <c r="P14" s="3"/>
      <c r="Q14" s="176" t="s">
        <v>177</v>
      </c>
      <c r="R14" s="64" t="s">
        <v>160</v>
      </c>
      <c r="S14" s="177" t="s">
        <v>177</v>
      </c>
      <c r="T14" s="176" t="s">
        <v>175</v>
      </c>
      <c r="U14" s="64" t="s">
        <v>161</v>
      </c>
      <c r="V14" s="177" t="s">
        <v>175</v>
      </c>
      <c r="W14" s="176"/>
      <c r="X14" s="64"/>
      <c r="Y14" s="177"/>
      <c r="Z14" s="176" t="s">
        <v>176</v>
      </c>
      <c r="AA14" s="64" t="s">
        <v>160</v>
      </c>
      <c r="AB14" s="177" t="s">
        <v>176</v>
      </c>
    </row>
    <row r="15" spans="1:28" ht="19" customHeight="1" x14ac:dyDescent="0.35">
      <c r="A15" s="43"/>
      <c r="B15" s="189">
        <v>2019</v>
      </c>
      <c r="C15" s="190" t="s">
        <v>166</v>
      </c>
      <c r="D15" s="258" t="s">
        <v>160</v>
      </c>
      <c r="E15" s="63" t="s">
        <v>161</v>
      </c>
      <c r="F15" s="259" t="s">
        <v>160</v>
      </c>
      <c r="G15" s="258" t="s">
        <v>175</v>
      </c>
      <c r="H15" s="63" t="s">
        <v>163</v>
      </c>
      <c r="I15" s="259" t="s">
        <v>175</v>
      </c>
      <c r="J15" s="258" t="s">
        <v>210</v>
      </c>
      <c r="K15" s="63" t="s">
        <v>210</v>
      </c>
      <c r="L15" s="259" t="s">
        <v>210</v>
      </c>
      <c r="M15" s="258" t="s">
        <v>167</v>
      </c>
      <c r="N15" s="63" t="s">
        <v>168</v>
      </c>
      <c r="O15" s="259" t="s">
        <v>156</v>
      </c>
      <c r="P15" s="3"/>
      <c r="Q15" s="258" t="s">
        <v>175</v>
      </c>
      <c r="R15" s="63" t="s">
        <v>160</v>
      </c>
      <c r="S15" s="259" t="s">
        <v>175</v>
      </c>
      <c r="T15" s="258" t="s">
        <v>177</v>
      </c>
      <c r="U15" s="63" t="s">
        <v>176</v>
      </c>
      <c r="V15" s="259" t="s">
        <v>177</v>
      </c>
      <c r="W15" s="258"/>
      <c r="X15" s="63"/>
      <c r="Y15" s="259"/>
      <c r="Z15" s="258" t="s">
        <v>154</v>
      </c>
      <c r="AA15" s="63" t="s">
        <v>158</v>
      </c>
      <c r="AB15" s="259" t="s">
        <v>154</v>
      </c>
    </row>
    <row r="16" spans="1:28" ht="19" customHeight="1" x14ac:dyDescent="0.35">
      <c r="A16" s="43"/>
      <c r="B16" s="187"/>
      <c r="C16" s="188" t="s">
        <v>169</v>
      </c>
      <c r="D16" s="176" t="s">
        <v>158</v>
      </c>
      <c r="E16" s="64" t="s">
        <v>158</v>
      </c>
      <c r="F16" s="177" t="s">
        <v>158</v>
      </c>
      <c r="G16" s="176" t="s">
        <v>154</v>
      </c>
      <c r="H16" s="64" t="s">
        <v>174</v>
      </c>
      <c r="I16" s="177" t="s">
        <v>154</v>
      </c>
      <c r="J16" s="176" t="s">
        <v>210</v>
      </c>
      <c r="K16" s="64" t="s">
        <v>210</v>
      </c>
      <c r="L16" s="177" t="s">
        <v>210</v>
      </c>
      <c r="M16" s="176" t="s">
        <v>167</v>
      </c>
      <c r="N16" s="64" t="s">
        <v>156</v>
      </c>
      <c r="O16" s="177" t="s">
        <v>156</v>
      </c>
      <c r="P16" s="3"/>
      <c r="Q16" s="176" t="s">
        <v>154</v>
      </c>
      <c r="R16" s="64" t="s">
        <v>167</v>
      </c>
      <c r="S16" s="177" t="s">
        <v>154</v>
      </c>
      <c r="T16" s="176" t="s">
        <v>167</v>
      </c>
      <c r="U16" s="64" t="s">
        <v>174</v>
      </c>
      <c r="V16" s="177" t="s">
        <v>167</v>
      </c>
      <c r="W16" s="176"/>
      <c r="X16" s="64"/>
      <c r="Y16" s="177"/>
      <c r="Z16" s="176" t="s">
        <v>156</v>
      </c>
      <c r="AA16" s="64" t="s">
        <v>174</v>
      </c>
      <c r="AB16" s="177" t="s">
        <v>167</v>
      </c>
    </row>
    <row r="17" spans="1:29" ht="19" customHeight="1" x14ac:dyDescent="0.35">
      <c r="A17" s="43"/>
      <c r="B17" s="189"/>
      <c r="C17" s="190" t="s">
        <v>170</v>
      </c>
      <c r="D17" s="258" t="s">
        <v>156</v>
      </c>
      <c r="E17" s="63" t="s">
        <v>155</v>
      </c>
      <c r="F17" s="259" t="s">
        <v>156</v>
      </c>
      <c r="G17" s="258" t="s">
        <v>154</v>
      </c>
      <c r="H17" s="63" t="s">
        <v>168</v>
      </c>
      <c r="I17" s="259" t="s">
        <v>167</v>
      </c>
      <c r="J17" s="258" t="s">
        <v>210</v>
      </c>
      <c r="K17" s="63" t="s">
        <v>210</v>
      </c>
      <c r="L17" s="259" t="s">
        <v>210</v>
      </c>
      <c r="M17" s="258" t="s">
        <v>167</v>
      </c>
      <c r="N17" s="63" t="s">
        <v>155</v>
      </c>
      <c r="O17" s="259" t="s">
        <v>167</v>
      </c>
      <c r="P17" s="3"/>
      <c r="Q17" s="258" t="s">
        <v>167</v>
      </c>
      <c r="R17" s="63" t="s">
        <v>168</v>
      </c>
      <c r="S17" s="259" t="s">
        <v>156</v>
      </c>
      <c r="T17" s="258" t="s">
        <v>158</v>
      </c>
      <c r="U17" s="63" t="s">
        <v>156</v>
      </c>
      <c r="V17" s="259" t="s">
        <v>158</v>
      </c>
      <c r="W17" s="258"/>
      <c r="X17" s="63"/>
      <c r="Y17" s="259"/>
      <c r="Z17" s="258" t="s">
        <v>158</v>
      </c>
      <c r="AA17" s="63" t="s">
        <v>168</v>
      </c>
      <c r="AB17" s="259" t="s">
        <v>158</v>
      </c>
    </row>
    <row r="18" spans="1:29" ht="19" customHeight="1" x14ac:dyDescent="0.35">
      <c r="A18" s="43"/>
      <c r="B18" s="187"/>
      <c r="C18" s="188" t="s">
        <v>171</v>
      </c>
      <c r="D18" s="176" t="s">
        <v>167</v>
      </c>
      <c r="E18" s="64" t="s">
        <v>155</v>
      </c>
      <c r="F18" s="177" t="s">
        <v>158</v>
      </c>
      <c r="G18" s="176" t="s">
        <v>174</v>
      </c>
      <c r="H18" s="64" t="s">
        <v>158</v>
      </c>
      <c r="I18" s="177" t="s">
        <v>154</v>
      </c>
      <c r="J18" s="176" t="s">
        <v>210</v>
      </c>
      <c r="K18" s="64" t="s">
        <v>210</v>
      </c>
      <c r="L18" s="177" t="s">
        <v>210</v>
      </c>
      <c r="M18" s="176" t="s">
        <v>167</v>
      </c>
      <c r="N18" s="64" t="s">
        <v>155</v>
      </c>
      <c r="O18" s="177" t="s">
        <v>156</v>
      </c>
      <c r="P18" s="3"/>
      <c r="Q18" s="176" t="s">
        <v>154</v>
      </c>
      <c r="R18" s="64" t="s">
        <v>158</v>
      </c>
      <c r="S18" s="177" t="s">
        <v>167</v>
      </c>
      <c r="T18" s="176" t="s">
        <v>167</v>
      </c>
      <c r="U18" s="64" t="s">
        <v>167</v>
      </c>
      <c r="V18" s="177" t="s">
        <v>167</v>
      </c>
      <c r="W18" s="176"/>
      <c r="X18" s="64"/>
      <c r="Y18" s="177"/>
      <c r="Z18" s="176" t="s">
        <v>154</v>
      </c>
      <c r="AA18" s="64" t="s">
        <v>158</v>
      </c>
      <c r="AB18" s="177" t="s">
        <v>154</v>
      </c>
    </row>
    <row r="19" spans="1:29" ht="19" customHeight="1" x14ac:dyDescent="0.35">
      <c r="A19" s="43"/>
      <c r="B19" s="189"/>
      <c r="C19" s="190" t="s">
        <v>172</v>
      </c>
      <c r="D19" s="258" t="s">
        <v>167</v>
      </c>
      <c r="E19" s="63" t="s">
        <v>155</v>
      </c>
      <c r="F19" s="259" t="s">
        <v>156</v>
      </c>
      <c r="G19" s="258" t="s">
        <v>154</v>
      </c>
      <c r="H19" s="63" t="s">
        <v>158</v>
      </c>
      <c r="I19" s="259" t="s">
        <v>154</v>
      </c>
      <c r="J19" s="258" t="s">
        <v>210</v>
      </c>
      <c r="K19" s="63" t="s">
        <v>210</v>
      </c>
      <c r="L19" s="259" t="s">
        <v>210</v>
      </c>
      <c r="M19" s="258" t="s">
        <v>167</v>
      </c>
      <c r="N19" s="63" t="s">
        <v>155</v>
      </c>
      <c r="O19" s="259" t="s">
        <v>167</v>
      </c>
      <c r="P19" s="3"/>
      <c r="Q19" s="258" t="s">
        <v>156</v>
      </c>
      <c r="R19" s="63" t="s">
        <v>167</v>
      </c>
      <c r="S19" s="259" t="s">
        <v>156</v>
      </c>
      <c r="T19" s="258" t="s">
        <v>158</v>
      </c>
      <c r="U19" s="63" t="s">
        <v>154</v>
      </c>
      <c r="V19" s="259" t="s">
        <v>158</v>
      </c>
      <c r="W19" s="258"/>
      <c r="X19" s="63"/>
      <c r="Y19" s="259"/>
      <c r="Z19" s="258" t="s">
        <v>158</v>
      </c>
      <c r="AA19" s="63" t="s">
        <v>154</v>
      </c>
      <c r="AB19" s="259" t="s">
        <v>158</v>
      </c>
    </row>
    <row r="20" spans="1:29" ht="19" customHeight="1" x14ac:dyDescent="0.35">
      <c r="A20" s="43"/>
      <c r="B20" s="187"/>
      <c r="C20" s="188" t="s">
        <v>173</v>
      </c>
      <c r="D20" s="176" t="s">
        <v>156</v>
      </c>
      <c r="E20" s="64" t="s">
        <v>155</v>
      </c>
      <c r="F20" s="177" t="s">
        <v>168</v>
      </c>
      <c r="G20" s="176" t="s">
        <v>154</v>
      </c>
      <c r="H20" s="64" t="s">
        <v>168</v>
      </c>
      <c r="I20" s="177" t="s">
        <v>167</v>
      </c>
      <c r="J20" s="176" t="s">
        <v>210</v>
      </c>
      <c r="K20" s="64" t="s">
        <v>210</v>
      </c>
      <c r="L20" s="177" t="s">
        <v>210</v>
      </c>
      <c r="M20" s="176" t="s">
        <v>167</v>
      </c>
      <c r="N20" s="64" t="s">
        <v>155</v>
      </c>
      <c r="O20" s="177" t="s">
        <v>158</v>
      </c>
      <c r="P20" s="3"/>
      <c r="Q20" s="176" t="s">
        <v>158</v>
      </c>
      <c r="R20" s="64" t="s">
        <v>155</v>
      </c>
      <c r="S20" s="177" t="s">
        <v>168</v>
      </c>
      <c r="T20" s="176" t="s">
        <v>167</v>
      </c>
      <c r="U20" s="64" t="s">
        <v>156</v>
      </c>
      <c r="V20" s="177" t="s">
        <v>167</v>
      </c>
      <c r="W20" s="176"/>
      <c r="X20" s="64"/>
      <c r="Y20" s="177"/>
      <c r="Z20" s="176" t="s">
        <v>158</v>
      </c>
      <c r="AA20" s="64" t="s">
        <v>155</v>
      </c>
      <c r="AB20" s="177" t="s">
        <v>158</v>
      </c>
    </row>
    <row r="21" spans="1:29" ht="19" customHeight="1" x14ac:dyDescent="0.35">
      <c r="A21" s="43"/>
      <c r="B21" s="189"/>
      <c r="C21" s="190" t="s">
        <v>153</v>
      </c>
      <c r="D21" s="258" t="s">
        <v>167</v>
      </c>
      <c r="E21" s="63" t="s">
        <v>155</v>
      </c>
      <c r="F21" s="259" t="s">
        <v>156</v>
      </c>
      <c r="G21" s="258" t="s">
        <v>154</v>
      </c>
      <c r="H21" s="63" t="s">
        <v>168</v>
      </c>
      <c r="I21" s="259" t="s">
        <v>154</v>
      </c>
      <c r="J21" s="258" t="s">
        <v>210</v>
      </c>
      <c r="K21" s="63" t="s">
        <v>210</v>
      </c>
      <c r="L21" s="259" t="s">
        <v>210</v>
      </c>
      <c r="M21" s="258" t="s">
        <v>154</v>
      </c>
      <c r="N21" s="63" t="s">
        <v>155</v>
      </c>
      <c r="O21" s="259" t="s">
        <v>167</v>
      </c>
      <c r="P21" s="3"/>
      <c r="Q21" s="258" t="s">
        <v>158</v>
      </c>
      <c r="R21" s="63" t="s">
        <v>155</v>
      </c>
      <c r="S21" s="259" t="s">
        <v>168</v>
      </c>
      <c r="T21" s="258" t="s">
        <v>167</v>
      </c>
      <c r="U21" s="63" t="s">
        <v>158</v>
      </c>
      <c r="V21" s="259" t="s">
        <v>167</v>
      </c>
      <c r="W21" s="258"/>
      <c r="X21" s="63"/>
      <c r="Y21" s="259"/>
      <c r="Z21" s="258" t="s">
        <v>156</v>
      </c>
      <c r="AA21" s="63" t="s">
        <v>156</v>
      </c>
      <c r="AB21" s="259" t="s">
        <v>156</v>
      </c>
    </row>
    <row r="22" spans="1:29" ht="19" customHeight="1" x14ac:dyDescent="0.35">
      <c r="A22" s="43"/>
      <c r="B22" s="187"/>
      <c r="C22" s="188" t="s">
        <v>157</v>
      </c>
      <c r="D22" s="176" t="s">
        <v>174</v>
      </c>
      <c r="E22" s="64" t="s">
        <v>155</v>
      </c>
      <c r="F22" s="177" t="s">
        <v>167</v>
      </c>
      <c r="G22" s="176" t="s">
        <v>158</v>
      </c>
      <c r="H22" s="64" t="s">
        <v>168</v>
      </c>
      <c r="I22" s="177" t="s">
        <v>168</v>
      </c>
      <c r="J22" s="176" t="s">
        <v>210</v>
      </c>
      <c r="K22" s="64" t="s">
        <v>210</v>
      </c>
      <c r="L22" s="177" t="s">
        <v>210</v>
      </c>
      <c r="M22" s="176" t="s">
        <v>174</v>
      </c>
      <c r="N22" s="64" t="s">
        <v>155</v>
      </c>
      <c r="O22" s="177" t="s">
        <v>156</v>
      </c>
      <c r="P22" s="3"/>
      <c r="Q22" s="176" t="s">
        <v>154</v>
      </c>
      <c r="R22" s="64" t="s">
        <v>155</v>
      </c>
      <c r="S22" s="177" t="s">
        <v>154</v>
      </c>
      <c r="T22" s="176" t="s">
        <v>168</v>
      </c>
      <c r="U22" s="64" t="s">
        <v>167</v>
      </c>
      <c r="V22" s="177" t="s">
        <v>168</v>
      </c>
      <c r="W22" s="176"/>
      <c r="X22" s="64"/>
      <c r="Y22" s="177"/>
      <c r="Z22" s="176" t="s">
        <v>154</v>
      </c>
      <c r="AA22" s="64" t="s">
        <v>155</v>
      </c>
      <c r="AB22" s="177" t="s">
        <v>167</v>
      </c>
    </row>
    <row r="23" spans="1:29" ht="19" customHeight="1" x14ac:dyDescent="0.35">
      <c r="A23" s="43"/>
      <c r="B23" s="189"/>
      <c r="C23" s="190" t="s">
        <v>159</v>
      </c>
      <c r="D23" s="258" t="s">
        <v>174</v>
      </c>
      <c r="E23" s="63" t="s">
        <v>155</v>
      </c>
      <c r="F23" s="259" t="s">
        <v>156</v>
      </c>
      <c r="G23" s="258" t="s">
        <v>168</v>
      </c>
      <c r="H23" s="63" t="s">
        <v>168</v>
      </c>
      <c r="I23" s="259" t="s">
        <v>168</v>
      </c>
      <c r="J23" s="258" t="s">
        <v>210</v>
      </c>
      <c r="K23" s="63" t="s">
        <v>210</v>
      </c>
      <c r="L23" s="259" t="s">
        <v>210</v>
      </c>
      <c r="M23" s="258" t="s">
        <v>174</v>
      </c>
      <c r="N23" s="63" t="s">
        <v>155</v>
      </c>
      <c r="O23" s="259" t="s">
        <v>156</v>
      </c>
      <c r="P23" s="3"/>
      <c r="Q23" s="258" t="s">
        <v>175</v>
      </c>
      <c r="R23" s="63" t="s">
        <v>161</v>
      </c>
      <c r="S23" s="259" t="s">
        <v>175</v>
      </c>
      <c r="T23" s="258" t="s">
        <v>160</v>
      </c>
      <c r="U23" s="63" t="s">
        <v>176</v>
      </c>
      <c r="V23" s="259" t="s">
        <v>160</v>
      </c>
      <c r="W23" s="258"/>
      <c r="X23" s="63"/>
      <c r="Y23" s="259"/>
      <c r="Z23" s="258" t="s">
        <v>175</v>
      </c>
      <c r="AA23" s="63" t="s">
        <v>161</v>
      </c>
      <c r="AB23" s="259" t="s">
        <v>175</v>
      </c>
    </row>
    <row r="24" spans="1:29" ht="19" customHeight="1" x14ac:dyDescent="0.35">
      <c r="A24" s="43"/>
      <c r="B24" s="187"/>
      <c r="C24" s="188" t="s">
        <v>162</v>
      </c>
      <c r="D24" s="176" t="s">
        <v>174</v>
      </c>
      <c r="E24" s="64" t="s">
        <v>155</v>
      </c>
      <c r="F24" s="177" t="s">
        <v>156</v>
      </c>
      <c r="G24" s="176" t="s">
        <v>158</v>
      </c>
      <c r="H24" s="64" t="s">
        <v>168</v>
      </c>
      <c r="I24" s="177" t="s">
        <v>158</v>
      </c>
      <c r="J24" s="176" t="s">
        <v>210</v>
      </c>
      <c r="K24" s="64" t="s">
        <v>210</v>
      </c>
      <c r="L24" s="177" t="s">
        <v>210</v>
      </c>
      <c r="M24" s="176" t="s">
        <v>174</v>
      </c>
      <c r="N24" s="64" t="s">
        <v>155</v>
      </c>
      <c r="O24" s="177" t="s">
        <v>158</v>
      </c>
      <c r="P24" s="3"/>
      <c r="Q24" s="176" t="s">
        <v>175</v>
      </c>
      <c r="R24" s="64" t="s">
        <v>161</v>
      </c>
      <c r="S24" s="177" t="s">
        <v>175</v>
      </c>
      <c r="T24" s="176" t="s">
        <v>177</v>
      </c>
      <c r="U24" s="64" t="s">
        <v>160</v>
      </c>
      <c r="V24" s="177" t="s">
        <v>177</v>
      </c>
      <c r="W24" s="176"/>
      <c r="X24" s="64"/>
      <c r="Y24" s="177"/>
      <c r="Z24" s="176" t="s">
        <v>175</v>
      </c>
      <c r="AA24" s="64" t="s">
        <v>161</v>
      </c>
      <c r="AB24" s="177" t="s">
        <v>175</v>
      </c>
    </row>
    <row r="25" spans="1:29" ht="19" customHeight="1" x14ac:dyDescent="0.3">
      <c r="A25" s="44"/>
      <c r="B25" s="189"/>
      <c r="C25" s="190" t="s">
        <v>164</v>
      </c>
      <c r="D25" s="258"/>
      <c r="E25" s="63"/>
      <c r="F25" s="259"/>
      <c r="G25" s="258"/>
      <c r="H25" s="63"/>
      <c r="I25" s="259"/>
      <c r="J25" s="258"/>
      <c r="K25" s="63"/>
      <c r="L25" s="259"/>
      <c r="M25" s="258" t="s">
        <v>167</v>
      </c>
      <c r="N25" s="63" t="s">
        <v>155</v>
      </c>
      <c r="O25" s="259" t="s">
        <v>158</v>
      </c>
      <c r="P25" s="3"/>
      <c r="Q25" s="258"/>
      <c r="R25" s="63"/>
      <c r="S25" s="259"/>
      <c r="T25" s="258"/>
      <c r="U25" s="63"/>
      <c r="V25" s="259"/>
      <c r="W25" s="258"/>
      <c r="X25" s="63"/>
      <c r="Y25" s="259"/>
      <c r="Z25" s="258" t="s">
        <v>175</v>
      </c>
      <c r="AA25" s="63" t="s">
        <v>161</v>
      </c>
      <c r="AB25" s="259" t="s">
        <v>177</v>
      </c>
    </row>
    <row r="26" spans="1:29" ht="19" customHeight="1" x14ac:dyDescent="0.3">
      <c r="A26" s="44"/>
      <c r="B26" s="191"/>
      <c r="C26" s="192" t="s">
        <v>165</v>
      </c>
      <c r="D26" s="178" t="s">
        <v>158</v>
      </c>
      <c r="E26" s="179" t="s">
        <v>155</v>
      </c>
      <c r="F26" s="180" t="s">
        <v>158</v>
      </c>
      <c r="G26" s="178" t="s">
        <v>156</v>
      </c>
      <c r="H26" s="179" t="s">
        <v>168</v>
      </c>
      <c r="I26" s="180" t="s">
        <v>158</v>
      </c>
      <c r="J26" s="178" t="s">
        <v>174</v>
      </c>
      <c r="K26" s="179" t="s">
        <v>174</v>
      </c>
      <c r="L26" s="180" t="s">
        <v>174</v>
      </c>
      <c r="M26" s="178" t="s">
        <v>158</v>
      </c>
      <c r="N26" s="179" t="s">
        <v>155</v>
      </c>
      <c r="O26" s="180" t="s">
        <v>155</v>
      </c>
      <c r="P26" s="126"/>
      <c r="Q26" s="178" t="s">
        <v>160</v>
      </c>
      <c r="R26" s="179" t="s">
        <v>163</v>
      </c>
      <c r="S26" s="180" t="s">
        <v>163</v>
      </c>
      <c r="T26" s="178" t="s">
        <v>160</v>
      </c>
      <c r="U26" s="179" t="s">
        <v>176</v>
      </c>
      <c r="V26" s="180" t="s">
        <v>163</v>
      </c>
      <c r="W26" s="178" t="s">
        <v>176</v>
      </c>
      <c r="X26" s="179" t="s">
        <v>176</v>
      </c>
      <c r="Y26" s="180" t="s">
        <v>176</v>
      </c>
      <c r="Z26" s="178" t="s">
        <v>160</v>
      </c>
      <c r="AA26" s="179" t="s">
        <v>177</v>
      </c>
      <c r="AB26" s="180" t="s">
        <v>163</v>
      </c>
    </row>
    <row r="27" spans="1:29" ht="22"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9" customHeight="1" x14ac:dyDescent="0.3">
      <c r="A28" s="76"/>
      <c r="B28" s="550" t="s">
        <v>61</v>
      </c>
      <c r="C28" s="550"/>
      <c r="D28" s="550"/>
      <c r="E28" s="550"/>
      <c r="F28" s="550"/>
      <c r="G28" s="550"/>
      <c r="H28" s="550"/>
      <c r="I28" s="550"/>
      <c r="J28" s="550"/>
      <c r="K28" s="550"/>
      <c r="L28" s="550"/>
      <c r="M28" s="550"/>
      <c r="N28" s="550"/>
      <c r="O28" s="550"/>
      <c r="P28" s="251"/>
      <c r="Q28" s="547"/>
      <c r="R28" s="547"/>
      <c r="S28" s="547"/>
      <c r="T28" s="547"/>
      <c r="U28" s="547"/>
      <c r="V28" s="547"/>
      <c r="W28" s="547"/>
      <c r="X28" s="547"/>
      <c r="Y28" s="547"/>
      <c r="Z28" s="547"/>
      <c r="AA28" s="547"/>
      <c r="AB28" s="547"/>
      <c r="AC28" s="1"/>
    </row>
    <row r="29" spans="1:29" ht="19" customHeight="1" x14ac:dyDescent="0.35">
      <c r="A29" s="43"/>
      <c r="B29" s="185">
        <v>2017</v>
      </c>
      <c r="C29" s="186"/>
      <c r="D29" s="262" t="s">
        <v>155</v>
      </c>
      <c r="E29" s="263" t="s">
        <v>155</v>
      </c>
      <c r="F29" s="264" t="s">
        <v>155</v>
      </c>
      <c r="G29" s="262" t="s">
        <v>156</v>
      </c>
      <c r="H29" s="263" t="s">
        <v>155</v>
      </c>
      <c r="I29" s="264" t="s">
        <v>156</v>
      </c>
      <c r="J29" s="262" t="s">
        <v>210</v>
      </c>
      <c r="K29" s="263" t="s">
        <v>210</v>
      </c>
      <c r="L29" s="264" t="s">
        <v>210</v>
      </c>
      <c r="M29" s="262" t="s">
        <v>155</v>
      </c>
      <c r="N29" s="263" t="s">
        <v>168</v>
      </c>
      <c r="O29" s="264" t="s">
        <v>155</v>
      </c>
      <c r="P29" s="3"/>
      <c r="Q29" s="262" t="s">
        <v>158</v>
      </c>
      <c r="R29" s="263" t="s">
        <v>174</v>
      </c>
      <c r="S29" s="264" t="s">
        <v>174</v>
      </c>
      <c r="T29" s="262" t="s">
        <v>155</v>
      </c>
      <c r="U29" s="263" t="s">
        <v>174</v>
      </c>
      <c r="V29" s="264" t="s">
        <v>155</v>
      </c>
      <c r="W29" s="262"/>
      <c r="X29" s="263"/>
      <c r="Y29" s="264"/>
      <c r="Z29" s="262" t="s">
        <v>155</v>
      </c>
      <c r="AA29" s="263" t="s">
        <v>174</v>
      </c>
      <c r="AB29" s="264" t="s">
        <v>158</v>
      </c>
    </row>
    <row r="30" spans="1:29" ht="19" customHeight="1" x14ac:dyDescent="0.35">
      <c r="A30" s="43"/>
      <c r="B30" s="187">
        <v>2018</v>
      </c>
      <c r="C30" s="188"/>
      <c r="D30" s="176" t="s">
        <v>158</v>
      </c>
      <c r="E30" s="64" t="s">
        <v>155</v>
      </c>
      <c r="F30" s="177" t="s">
        <v>158</v>
      </c>
      <c r="G30" s="176" t="s">
        <v>174</v>
      </c>
      <c r="H30" s="64" t="s">
        <v>155</v>
      </c>
      <c r="I30" s="177" t="s">
        <v>167</v>
      </c>
      <c r="J30" s="176" t="s">
        <v>210</v>
      </c>
      <c r="K30" s="64" t="s">
        <v>210</v>
      </c>
      <c r="L30" s="177" t="s">
        <v>210</v>
      </c>
      <c r="M30" s="176" t="s">
        <v>156</v>
      </c>
      <c r="N30" s="64" t="s">
        <v>155</v>
      </c>
      <c r="O30" s="177" t="s">
        <v>158</v>
      </c>
      <c r="P30" s="3"/>
      <c r="Q30" s="176" t="s">
        <v>174</v>
      </c>
      <c r="R30" s="64" t="s">
        <v>155</v>
      </c>
      <c r="S30" s="177" t="s">
        <v>174</v>
      </c>
      <c r="T30" s="176" t="s">
        <v>174</v>
      </c>
      <c r="U30" s="64" t="s">
        <v>155</v>
      </c>
      <c r="V30" s="177" t="s">
        <v>174</v>
      </c>
      <c r="W30" s="176"/>
      <c r="X30" s="64"/>
      <c r="Y30" s="177"/>
      <c r="Z30" s="176" t="s">
        <v>174</v>
      </c>
      <c r="AA30" s="64" t="s">
        <v>155</v>
      </c>
      <c r="AB30" s="177" t="s">
        <v>174</v>
      </c>
    </row>
    <row r="31" spans="1:29" ht="19" customHeight="1" x14ac:dyDescent="0.35">
      <c r="A31" s="43"/>
      <c r="B31" s="260">
        <v>2019</v>
      </c>
      <c r="C31" s="261"/>
      <c r="D31" s="265" t="s">
        <v>167</v>
      </c>
      <c r="E31" s="266" t="s">
        <v>155</v>
      </c>
      <c r="F31" s="267" t="s">
        <v>158</v>
      </c>
      <c r="G31" s="265" t="s">
        <v>167</v>
      </c>
      <c r="H31" s="266" t="s">
        <v>158</v>
      </c>
      <c r="I31" s="267" t="s">
        <v>167</v>
      </c>
      <c r="J31" s="265" t="s">
        <v>174</v>
      </c>
      <c r="K31" s="266" t="s">
        <v>174</v>
      </c>
      <c r="L31" s="267" t="s">
        <v>174</v>
      </c>
      <c r="M31" s="265" t="s">
        <v>167</v>
      </c>
      <c r="N31" s="266" t="s">
        <v>155</v>
      </c>
      <c r="O31" s="267" t="s">
        <v>158</v>
      </c>
      <c r="P31" s="126"/>
      <c r="Q31" s="265" t="s">
        <v>154</v>
      </c>
      <c r="R31" s="266" t="s">
        <v>155</v>
      </c>
      <c r="S31" s="267" t="s">
        <v>154</v>
      </c>
      <c r="T31" s="265" t="s">
        <v>156</v>
      </c>
      <c r="U31" s="266" t="s">
        <v>174</v>
      </c>
      <c r="V31" s="267" t="s">
        <v>156</v>
      </c>
      <c r="W31" s="265" t="s">
        <v>174</v>
      </c>
      <c r="X31" s="266" t="s">
        <v>174</v>
      </c>
      <c r="Y31" s="267" t="s">
        <v>174</v>
      </c>
      <c r="Z31" s="265" t="s">
        <v>154</v>
      </c>
      <c r="AA31" s="266" t="s">
        <v>168</v>
      </c>
      <c r="AB31" s="267" t="s">
        <v>154</v>
      </c>
    </row>
    <row r="32" spans="1:29" ht="22"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42" ht="19" customHeight="1" x14ac:dyDescent="0.3">
      <c r="A33" s="76"/>
      <c r="B33" s="549" t="s">
        <v>44</v>
      </c>
      <c r="C33" s="549"/>
      <c r="D33" s="549"/>
      <c r="E33" s="549"/>
      <c r="F33" s="549"/>
      <c r="G33" s="549"/>
      <c r="H33" s="549"/>
      <c r="I33" s="549"/>
      <c r="J33" s="549"/>
      <c r="K33" s="549"/>
      <c r="L33" s="549"/>
      <c r="M33" s="549"/>
      <c r="N33" s="549"/>
      <c r="O33" s="549"/>
      <c r="P33" s="251"/>
      <c r="Q33" s="547"/>
      <c r="R33" s="547"/>
      <c r="S33" s="547"/>
      <c r="T33" s="547"/>
      <c r="U33" s="547"/>
      <c r="V33" s="547"/>
      <c r="W33" s="547"/>
      <c r="X33" s="547"/>
      <c r="Y33" s="547"/>
      <c r="Z33" s="547"/>
      <c r="AA33" s="547"/>
      <c r="AB33" s="547"/>
      <c r="AC33" s="1"/>
    </row>
    <row r="34" spans="1:42" ht="19" customHeight="1" x14ac:dyDescent="0.35">
      <c r="A34" s="43"/>
      <c r="B34" s="185">
        <v>2017</v>
      </c>
      <c r="C34" s="186"/>
      <c r="D34" s="262" t="s">
        <v>158</v>
      </c>
      <c r="E34" s="263" t="s">
        <v>155</v>
      </c>
      <c r="F34" s="264" t="s">
        <v>158</v>
      </c>
      <c r="G34" s="262" t="s">
        <v>156</v>
      </c>
      <c r="H34" s="263" t="s">
        <v>155</v>
      </c>
      <c r="I34" s="264" t="s">
        <v>158</v>
      </c>
      <c r="J34" s="262" t="s">
        <v>210</v>
      </c>
      <c r="K34" s="263" t="s">
        <v>210</v>
      </c>
      <c r="L34" s="264" t="s">
        <v>210</v>
      </c>
      <c r="M34" s="262" t="s">
        <v>158</v>
      </c>
      <c r="N34" s="263" t="s">
        <v>155</v>
      </c>
      <c r="O34" s="264" t="s">
        <v>168</v>
      </c>
      <c r="P34" s="3"/>
      <c r="Q34" s="262" t="s">
        <v>174</v>
      </c>
      <c r="R34" s="263" t="s">
        <v>167</v>
      </c>
      <c r="S34" s="264" t="s">
        <v>174</v>
      </c>
      <c r="T34" s="262" t="s">
        <v>155</v>
      </c>
      <c r="U34" s="263" t="s">
        <v>174</v>
      </c>
      <c r="V34" s="264" t="s">
        <v>168</v>
      </c>
      <c r="W34" s="262"/>
      <c r="X34" s="263"/>
      <c r="Y34" s="264"/>
      <c r="Z34" s="262" t="s">
        <v>174</v>
      </c>
      <c r="AA34" s="263" t="s">
        <v>174</v>
      </c>
      <c r="AB34" s="264" t="s">
        <v>174</v>
      </c>
    </row>
    <row r="35" spans="1:42" ht="19" customHeight="1" x14ac:dyDescent="0.35">
      <c r="A35" s="43"/>
      <c r="B35" s="187">
        <v>2018</v>
      </c>
      <c r="C35" s="188"/>
      <c r="D35" s="176" t="s">
        <v>160</v>
      </c>
      <c r="E35" s="64" t="s">
        <v>161</v>
      </c>
      <c r="F35" s="177" t="s">
        <v>160</v>
      </c>
      <c r="G35" s="176" t="s">
        <v>177</v>
      </c>
      <c r="H35" s="64" t="s">
        <v>160</v>
      </c>
      <c r="I35" s="177" t="s">
        <v>177</v>
      </c>
      <c r="J35" s="176" t="s">
        <v>210</v>
      </c>
      <c r="K35" s="64" t="s">
        <v>210</v>
      </c>
      <c r="L35" s="177" t="s">
        <v>210</v>
      </c>
      <c r="M35" s="176" t="s">
        <v>163</v>
      </c>
      <c r="N35" s="64" t="s">
        <v>161</v>
      </c>
      <c r="O35" s="177" t="s">
        <v>160</v>
      </c>
      <c r="P35" s="3"/>
      <c r="Q35" s="176" t="s">
        <v>175</v>
      </c>
      <c r="R35" s="64" t="s">
        <v>177</v>
      </c>
      <c r="S35" s="177" t="s">
        <v>175</v>
      </c>
      <c r="T35" s="176" t="s">
        <v>175</v>
      </c>
      <c r="U35" s="64" t="s">
        <v>160</v>
      </c>
      <c r="V35" s="177" t="s">
        <v>175</v>
      </c>
      <c r="W35" s="176"/>
      <c r="X35" s="64"/>
      <c r="Y35" s="177"/>
      <c r="Z35" s="176" t="s">
        <v>176</v>
      </c>
      <c r="AA35" s="64" t="s">
        <v>163</v>
      </c>
      <c r="AB35" s="177" t="s">
        <v>176</v>
      </c>
    </row>
    <row r="36" spans="1:42" ht="19" customHeight="1" x14ac:dyDescent="0.35">
      <c r="A36" s="43"/>
      <c r="B36" s="260">
        <v>2019</v>
      </c>
      <c r="C36" s="261"/>
      <c r="D36" s="265" t="s">
        <v>167</v>
      </c>
      <c r="E36" s="266" t="s">
        <v>155</v>
      </c>
      <c r="F36" s="267" t="s">
        <v>158</v>
      </c>
      <c r="G36" s="265" t="s">
        <v>156</v>
      </c>
      <c r="H36" s="266" t="s">
        <v>168</v>
      </c>
      <c r="I36" s="267" t="s">
        <v>158</v>
      </c>
      <c r="J36" s="265" t="s">
        <v>174</v>
      </c>
      <c r="K36" s="266" t="s">
        <v>174</v>
      </c>
      <c r="L36" s="267" t="s">
        <v>174</v>
      </c>
      <c r="M36" s="265" t="s">
        <v>167</v>
      </c>
      <c r="N36" s="266" t="s">
        <v>155</v>
      </c>
      <c r="O36" s="267" t="s">
        <v>158</v>
      </c>
      <c r="P36" s="126"/>
      <c r="Q36" s="265" t="s">
        <v>175</v>
      </c>
      <c r="R36" s="266" t="s">
        <v>160</v>
      </c>
      <c r="S36" s="267" t="s">
        <v>175</v>
      </c>
      <c r="T36" s="265" t="s">
        <v>163</v>
      </c>
      <c r="U36" s="266" t="s">
        <v>176</v>
      </c>
      <c r="V36" s="267" t="s">
        <v>163</v>
      </c>
      <c r="W36" s="265" t="s">
        <v>176</v>
      </c>
      <c r="X36" s="266" t="s">
        <v>176</v>
      </c>
      <c r="Y36" s="267" t="s">
        <v>176</v>
      </c>
      <c r="Z36" s="265" t="s">
        <v>175</v>
      </c>
      <c r="AA36" s="266" t="s">
        <v>161</v>
      </c>
      <c r="AB36" s="267" t="s">
        <v>177</v>
      </c>
    </row>
    <row r="37" spans="1:42" ht="22"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42" ht="19" customHeight="1" x14ac:dyDescent="0.3">
      <c r="A38" s="76"/>
      <c r="B38" s="549" t="s">
        <v>45</v>
      </c>
      <c r="C38" s="549"/>
      <c r="D38" s="549"/>
      <c r="E38" s="549"/>
      <c r="F38" s="549"/>
      <c r="G38" s="549"/>
      <c r="H38" s="549"/>
      <c r="I38" s="549"/>
      <c r="J38" s="549"/>
      <c r="K38" s="549"/>
      <c r="L38" s="549"/>
      <c r="M38" s="549"/>
      <c r="N38" s="549"/>
      <c r="O38" s="549"/>
      <c r="P38" s="251"/>
      <c r="Q38" s="547"/>
      <c r="R38" s="547"/>
      <c r="S38" s="547"/>
      <c r="T38" s="547"/>
      <c r="U38" s="547"/>
      <c r="V38" s="547"/>
      <c r="W38" s="547"/>
      <c r="X38" s="547"/>
      <c r="Y38" s="547"/>
      <c r="Z38" s="547"/>
      <c r="AA38" s="547"/>
      <c r="AB38" s="547"/>
      <c r="AC38" s="1"/>
    </row>
    <row r="39" spans="1:42" ht="19" customHeight="1" x14ac:dyDescent="0.35">
      <c r="A39" s="43"/>
      <c r="B39" s="185">
        <v>2017</v>
      </c>
      <c r="C39" s="186"/>
      <c r="D39" s="262" t="s">
        <v>155</v>
      </c>
      <c r="E39" s="263" t="s">
        <v>155</v>
      </c>
      <c r="F39" s="264" t="s">
        <v>155</v>
      </c>
      <c r="G39" s="262" t="s">
        <v>156</v>
      </c>
      <c r="H39" s="263" t="s">
        <v>155</v>
      </c>
      <c r="I39" s="264" t="s">
        <v>156</v>
      </c>
      <c r="J39" s="262" t="s">
        <v>210</v>
      </c>
      <c r="K39" s="263" t="s">
        <v>210</v>
      </c>
      <c r="L39" s="264" t="s">
        <v>210</v>
      </c>
      <c r="M39" s="262" t="s">
        <v>155</v>
      </c>
      <c r="N39" s="263" t="s">
        <v>168</v>
      </c>
      <c r="O39" s="264" t="s">
        <v>155</v>
      </c>
      <c r="P39" s="3"/>
      <c r="Q39" s="262" t="s">
        <v>158</v>
      </c>
      <c r="R39" s="263" t="s">
        <v>174</v>
      </c>
      <c r="S39" s="264" t="s">
        <v>174</v>
      </c>
      <c r="T39" s="262" t="s">
        <v>155</v>
      </c>
      <c r="U39" s="263" t="s">
        <v>174</v>
      </c>
      <c r="V39" s="264" t="s">
        <v>155</v>
      </c>
      <c r="W39" s="262"/>
      <c r="X39" s="263"/>
      <c r="Y39" s="264"/>
      <c r="Z39" s="262" t="s">
        <v>155</v>
      </c>
      <c r="AA39" s="263" t="s">
        <v>174</v>
      </c>
      <c r="AB39" s="264" t="s">
        <v>158</v>
      </c>
    </row>
    <row r="40" spans="1:42" ht="19" customHeight="1" x14ac:dyDescent="0.35">
      <c r="A40" s="43"/>
      <c r="B40" s="187">
        <v>2018</v>
      </c>
      <c r="C40" s="188"/>
      <c r="D40" s="176" t="s">
        <v>158</v>
      </c>
      <c r="E40" s="64" t="s">
        <v>155</v>
      </c>
      <c r="F40" s="177" t="s">
        <v>158</v>
      </c>
      <c r="G40" s="176" t="s">
        <v>174</v>
      </c>
      <c r="H40" s="64" t="s">
        <v>155</v>
      </c>
      <c r="I40" s="177" t="s">
        <v>167</v>
      </c>
      <c r="J40" s="176" t="s">
        <v>210</v>
      </c>
      <c r="K40" s="64" t="s">
        <v>210</v>
      </c>
      <c r="L40" s="177" t="s">
        <v>210</v>
      </c>
      <c r="M40" s="176" t="s">
        <v>156</v>
      </c>
      <c r="N40" s="64" t="s">
        <v>155</v>
      </c>
      <c r="O40" s="177" t="s">
        <v>158</v>
      </c>
      <c r="P40" s="3"/>
      <c r="Q40" s="176" t="s">
        <v>174</v>
      </c>
      <c r="R40" s="64" t="s">
        <v>155</v>
      </c>
      <c r="S40" s="177" t="s">
        <v>174</v>
      </c>
      <c r="T40" s="176" t="s">
        <v>174</v>
      </c>
      <c r="U40" s="64" t="s">
        <v>155</v>
      </c>
      <c r="V40" s="177" t="s">
        <v>174</v>
      </c>
      <c r="W40" s="176"/>
      <c r="X40" s="64"/>
      <c r="Y40" s="177"/>
      <c r="Z40" s="176" t="s">
        <v>174</v>
      </c>
      <c r="AA40" s="64" t="s">
        <v>155</v>
      </c>
      <c r="AB40" s="177" t="s">
        <v>174</v>
      </c>
    </row>
    <row r="41" spans="1:42" ht="19" customHeight="1" x14ac:dyDescent="0.35">
      <c r="A41" s="43"/>
      <c r="B41" s="260">
        <v>2019</v>
      </c>
      <c r="C41" s="261"/>
      <c r="D41" s="265" t="s">
        <v>167</v>
      </c>
      <c r="E41" s="266" t="s">
        <v>155</v>
      </c>
      <c r="F41" s="267" t="s">
        <v>158</v>
      </c>
      <c r="G41" s="265" t="s">
        <v>167</v>
      </c>
      <c r="H41" s="266" t="s">
        <v>158</v>
      </c>
      <c r="I41" s="267" t="s">
        <v>167</v>
      </c>
      <c r="J41" s="265" t="s">
        <v>174</v>
      </c>
      <c r="K41" s="266" t="s">
        <v>174</v>
      </c>
      <c r="L41" s="267" t="s">
        <v>174</v>
      </c>
      <c r="M41" s="265" t="s">
        <v>167</v>
      </c>
      <c r="N41" s="266" t="s">
        <v>155</v>
      </c>
      <c r="O41" s="267" t="s">
        <v>158</v>
      </c>
      <c r="P41" s="126"/>
      <c r="Q41" s="265" t="s">
        <v>154</v>
      </c>
      <c r="R41" s="266" t="s">
        <v>155</v>
      </c>
      <c r="S41" s="267" t="s">
        <v>154</v>
      </c>
      <c r="T41" s="265" t="s">
        <v>156</v>
      </c>
      <c r="U41" s="266" t="s">
        <v>174</v>
      </c>
      <c r="V41" s="267" t="s">
        <v>156</v>
      </c>
      <c r="W41" s="265" t="s">
        <v>174</v>
      </c>
      <c r="X41" s="266" t="s">
        <v>174</v>
      </c>
      <c r="Y41" s="267" t="s">
        <v>174</v>
      </c>
      <c r="Z41" s="265" t="s">
        <v>154</v>
      </c>
      <c r="AA41" s="266" t="s">
        <v>168</v>
      </c>
      <c r="AB41" s="267" t="s">
        <v>154</v>
      </c>
    </row>
    <row r="42" spans="1:42"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c r="AP42" s="151"/>
    </row>
    <row r="43" spans="1:42" ht="24" customHeight="1" x14ac:dyDescent="0.25">
      <c r="B43" s="546" t="s">
        <v>119</v>
      </c>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P43" s="151"/>
    </row>
    <row r="44" spans="1:42" ht="12" customHeight="1" x14ac:dyDescent="0.35">
      <c r="Z44" s="40"/>
      <c r="AA44" s="150"/>
      <c r="AB44" s="150"/>
      <c r="AP44" s="151"/>
    </row>
    <row r="45" spans="1:42" ht="12" customHeight="1" x14ac:dyDescent="0.25">
      <c r="AP45" s="151"/>
    </row>
    <row r="46" spans="1:42" s="151" customFormat="1" x14ac:dyDescent="0.25">
      <c r="A46"/>
    </row>
    <row r="47" spans="1:42" s="151" customFormat="1" x14ac:dyDescent="0.25"/>
    <row r="48" spans="1:42"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sheetData>
  <mergeCells count="21">
    <mergeCell ref="B2:AB2"/>
    <mergeCell ref="Q6:AB6"/>
    <mergeCell ref="D6:O6"/>
    <mergeCell ref="B4:AB4"/>
    <mergeCell ref="B3:AB3"/>
    <mergeCell ref="B43:AB43"/>
    <mergeCell ref="T7:V7"/>
    <mergeCell ref="W7:Y7"/>
    <mergeCell ref="Z7:AB7"/>
    <mergeCell ref="B38:O38"/>
    <mergeCell ref="Q28:AB28"/>
    <mergeCell ref="Q7:S7"/>
    <mergeCell ref="Q33:AB33"/>
    <mergeCell ref="G7:I7"/>
    <mergeCell ref="B33:O33"/>
    <mergeCell ref="B8:C8"/>
    <mergeCell ref="Q38:AB38"/>
    <mergeCell ref="M7:O7"/>
    <mergeCell ref="B28:O28"/>
    <mergeCell ref="J7:L7"/>
    <mergeCell ref="D7:F7"/>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3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9" t="s">
        <v>132</v>
      </c>
      <c r="Y1" s="3"/>
      <c r="AB1" s="390"/>
    </row>
    <row r="2" spans="1:29" ht="15" customHeight="1" x14ac:dyDescent="0.25">
      <c r="A2" s="8"/>
      <c r="B2" s="8" t="s">
        <v>143</v>
      </c>
    </row>
    <row r="3" spans="1:29" ht="17.149999999999999" customHeight="1" x14ac:dyDescent="0.25">
      <c r="A3" s="8"/>
      <c r="B3" s="8" t="s">
        <v>144</v>
      </c>
      <c r="R3" s="557" t="s">
        <v>239</v>
      </c>
      <c r="S3" s="557"/>
      <c r="T3" s="557"/>
      <c r="U3" s="557"/>
      <c r="V3" s="557"/>
      <c r="W3" s="557"/>
      <c r="X3" s="557"/>
      <c r="Y3" s="557"/>
      <c r="Z3" s="557"/>
      <c r="AA3" s="557"/>
      <c r="AB3" s="557"/>
    </row>
    <row r="4" spans="1:29" ht="19.5" customHeight="1" x14ac:dyDescent="0.25">
      <c r="B4" s="142" t="s">
        <v>145</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58" t="s">
        <v>42</v>
      </c>
      <c r="E6" s="558"/>
      <c r="F6" s="558"/>
      <c r="G6" s="558"/>
      <c r="H6" s="558"/>
      <c r="I6" s="558"/>
      <c r="J6" s="558"/>
      <c r="K6" s="558"/>
      <c r="L6" s="558"/>
      <c r="M6" s="558"/>
      <c r="N6" s="558"/>
      <c r="O6" s="558"/>
      <c r="Q6" s="551" t="s">
        <v>71</v>
      </c>
      <c r="R6" s="551"/>
      <c r="S6" s="551"/>
      <c r="T6" s="551"/>
      <c r="U6" s="551"/>
      <c r="V6" s="551"/>
      <c r="W6" s="551"/>
      <c r="X6" s="551"/>
      <c r="Y6" s="551"/>
      <c r="Z6" s="551"/>
      <c r="AA6" s="551"/>
      <c r="AB6" s="551"/>
    </row>
    <row r="7" spans="1:29" ht="15.5"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9" ht="27" customHeight="1" x14ac:dyDescent="0.4">
      <c r="A8" s="42"/>
      <c r="B8" s="559"/>
      <c r="C8" s="559"/>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50" t="s">
        <v>22</v>
      </c>
      <c r="C10" s="550"/>
      <c r="D10" s="550"/>
      <c r="E10" s="550"/>
      <c r="F10" s="550"/>
      <c r="G10" s="550"/>
      <c r="H10" s="550"/>
      <c r="I10" s="550"/>
      <c r="J10" s="550"/>
      <c r="K10" s="550"/>
      <c r="L10" s="550"/>
      <c r="M10" s="550"/>
      <c r="N10" s="550"/>
      <c r="O10" s="550"/>
      <c r="P10" s="251"/>
      <c r="Q10" s="547"/>
      <c r="R10" s="547"/>
      <c r="S10" s="547"/>
      <c r="T10" s="547"/>
      <c r="U10" s="547"/>
      <c r="V10" s="547"/>
      <c r="W10" s="547"/>
      <c r="X10" s="547"/>
      <c r="Y10" s="547"/>
      <c r="Z10" s="547"/>
      <c r="AA10" s="547"/>
      <c r="AB10" s="547"/>
      <c r="AC10" s="1"/>
    </row>
    <row r="11" spans="1:29" ht="18" customHeight="1" x14ac:dyDescent="0.35">
      <c r="A11" s="43"/>
      <c r="B11" s="565" t="s">
        <v>43</v>
      </c>
      <c r="C11" s="565"/>
      <c r="D11" s="262">
        <v>25.84</v>
      </c>
      <c r="E11" s="263">
        <v>21.615512539368783</v>
      </c>
      <c r="F11" s="264">
        <v>34.353170302124333</v>
      </c>
      <c r="G11" s="262">
        <v>0</v>
      </c>
      <c r="H11" s="263">
        <v>4.3517523632613129</v>
      </c>
      <c r="I11" s="264">
        <v>3.8646512473614369</v>
      </c>
      <c r="J11" s="262">
        <v>0</v>
      </c>
      <c r="K11" s="263">
        <v>0</v>
      </c>
      <c r="L11" s="264">
        <v>3.1561423643459139</v>
      </c>
      <c r="M11" s="262">
        <v>25.84</v>
      </c>
      <c r="N11" s="263">
        <v>25.967264902630095</v>
      </c>
      <c r="O11" s="264">
        <v>41.37396391383168</v>
      </c>
      <c r="P11" s="3"/>
      <c r="Q11" s="262">
        <v>-3.2934131736526946</v>
      </c>
      <c r="R11" s="263">
        <v>-0.80445560587149856</v>
      </c>
      <c r="S11" s="264">
        <v>0.24550019892339575</v>
      </c>
      <c r="T11" s="262">
        <v>-100</v>
      </c>
      <c r="U11" s="263">
        <v>-22.6274097560696</v>
      </c>
      <c r="V11" s="264">
        <v>-15.026710988481447</v>
      </c>
      <c r="W11" s="262">
        <v>0</v>
      </c>
      <c r="X11" s="263">
        <v>0</v>
      </c>
      <c r="Y11" s="264">
        <v>-26.358820794981447</v>
      </c>
      <c r="Z11" s="262">
        <v>-9.2696629213483153</v>
      </c>
      <c r="AA11" s="263">
        <v>-5.2815765869331006</v>
      </c>
      <c r="AB11" s="264">
        <v>-4.011308494498059</v>
      </c>
    </row>
    <row r="12" spans="1:29" ht="18" customHeight="1" x14ac:dyDescent="0.35">
      <c r="A12" s="43"/>
      <c r="B12" s="561" t="s">
        <v>46</v>
      </c>
      <c r="C12" s="561"/>
      <c r="D12" s="258">
        <v>37.840000000000003</v>
      </c>
      <c r="E12" s="63">
        <v>39.344736119820702</v>
      </c>
      <c r="F12" s="259">
        <v>43.074122753112633</v>
      </c>
      <c r="G12" s="258">
        <v>0.48</v>
      </c>
      <c r="H12" s="63">
        <v>6.7359015975633376</v>
      </c>
      <c r="I12" s="259">
        <v>7.7586826777933888</v>
      </c>
      <c r="J12" s="258">
        <v>2.2400000000000002</v>
      </c>
      <c r="K12" s="63">
        <v>0</v>
      </c>
      <c r="L12" s="259">
        <v>2.9032173768707499</v>
      </c>
      <c r="M12" s="258">
        <v>40.56</v>
      </c>
      <c r="N12" s="63">
        <v>46.080637717384043</v>
      </c>
      <c r="O12" s="259">
        <v>53.73602280777677</v>
      </c>
      <c r="P12" s="3"/>
      <c r="Q12" s="258">
        <v>-15.232974910394265</v>
      </c>
      <c r="R12" s="63">
        <v>-10.421013462328881</v>
      </c>
      <c r="S12" s="259">
        <v>-7.3145330242863622</v>
      </c>
      <c r="T12" s="258">
        <v>-94.957983193277315</v>
      </c>
      <c r="U12" s="63">
        <v>1.5075164039823943</v>
      </c>
      <c r="V12" s="259">
        <v>-10.905001826126789</v>
      </c>
      <c r="W12" s="258">
        <v>0</v>
      </c>
      <c r="X12" s="63">
        <v>0</v>
      </c>
      <c r="Y12" s="259">
        <v>-27.540917620526457</v>
      </c>
      <c r="Z12" s="258">
        <v>-25.110782865583456</v>
      </c>
      <c r="AA12" s="63">
        <v>-8.8553546269438179</v>
      </c>
      <c r="AB12" s="259">
        <v>-9.2119975542418437</v>
      </c>
    </row>
    <row r="13" spans="1:29" ht="18" customHeight="1" x14ac:dyDescent="0.35">
      <c r="A13" s="43"/>
      <c r="B13" s="561" t="s">
        <v>47</v>
      </c>
      <c r="C13" s="561"/>
      <c r="D13" s="258">
        <v>49.28</v>
      </c>
      <c r="E13" s="63">
        <v>49.003596892208186</v>
      </c>
      <c r="F13" s="259">
        <v>51.414457868887354</v>
      </c>
      <c r="G13" s="258">
        <v>2.4</v>
      </c>
      <c r="H13" s="63">
        <v>9.9606067450742213</v>
      </c>
      <c r="I13" s="259">
        <v>11.129089161720444</v>
      </c>
      <c r="J13" s="258">
        <v>1.92</v>
      </c>
      <c r="K13" s="63">
        <v>0</v>
      </c>
      <c r="L13" s="259">
        <v>2.9236433896299725</v>
      </c>
      <c r="M13" s="258">
        <v>53.6</v>
      </c>
      <c r="N13" s="63">
        <v>58.964203637282402</v>
      </c>
      <c r="O13" s="259">
        <v>65.46719042023777</v>
      </c>
      <c r="P13" s="126"/>
      <c r="Q13" s="258">
        <v>-7.1939736346516003</v>
      </c>
      <c r="R13" s="63">
        <v>-5.4022609324267625</v>
      </c>
      <c r="S13" s="259">
        <v>-1.5276921735996682</v>
      </c>
      <c r="T13" s="258">
        <v>-80.165289256198349</v>
      </c>
      <c r="U13" s="63">
        <v>24.468261112560199</v>
      </c>
      <c r="V13" s="259">
        <v>21.461754418453957</v>
      </c>
      <c r="W13" s="258">
        <v>0</v>
      </c>
      <c r="X13" s="63">
        <v>0</v>
      </c>
      <c r="Y13" s="259">
        <v>-34.492310896325527</v>
      </c>
      <c r="Z13" s="258">
        <v>-17.791411042944784</v>
      </c>
      <c r="AA13" s="63">
        <v>-1.4052499885234881</v>
      </c>
      <c r="AB13" s="259">
        <v>-0.56288307248281177</v>
      </c>
    </row>
    <row r="14" spans="1:29" ht="18" customHeight="1" x14ac:dyDescent="0.35">
      <c r="A14" s="43"/>
      <c r="B14" s="561" t="s">
        <v>48</v>
      </c>
      <c r="C14" s="561"/>
      <c r="D14" s="258">
        <v>45</v>
      </c>
      <c r="E14" s="63">
        <v>48.60132880533596</v>
      </c>
      <c r="F14" s="259">
        <v>50.337833304568029</v>
      </c>
      <c r="G14" s="258">
        <v>1.8</v>
      </c>
      <c r="H14" s="63">
        <v>9.3590824386728091</v>
      </c>
      <c r="I14" s="259">
        <v>10.241376811527015</v>
      </c>
      <c r="J14" s="258">
        <v>0.9</v>
      </c>
      <c r="K14" s="63">
        <v>0</v>
      </c>
      <c r="L14" s="259">
        <v>3.1649650610625173</v>
      </c>
      <c r="M14" s="258">
        <v>47.7</v>
      </c>
      <c r="N14" s="63">
        <v>57.960411244008768</v>
      </c>
      <c r="O14" s="259">
        <v>63.744175177157565</v>
      </c>
      <c r="P14" s="3"/>
      <c r="Q14" s="258">
        <v>-18.330308529945555</v>
      </c>
      <c r="R14" s="63">
        <v>-1.2945691943420143</v>
      </c>
      <c r="S14" s="259">
        <v>-1.5066680082195751</v>
      </c>
      <c r="T14" s="258">
        <v>-85</v>
      </c>
      <c r="U14" s="63">
        <v>66.0139470075368</v>
      </c>
      <c r="V14" s="259">
        <v>20.511680430726358</v>
      </c>
      <c r="W14" s="258">
        <v>0</v>
      </c>
      <c r="X14" s="63">
        <v>0</v>
      </c>
      <c r="Y14" s="259">
        <v>-30.648709526709577</v>
      </c>
      <c r="Z14" s="258">
        <v>-28.912071535022356</v>
      </c>
      <c r="AA14" s="63">
        <v>5.6201412753136255</v>
      </c>
      <c r="AB14" s="259">
        <v>-0.66323981948075394</v>
      </c>
    </row>
    <row r="15" spans="1:29" ht="18" customHeight="1" x14ac:dyDescent="0.35">
      <c r="A15" s="43"/>
      <c r="B15" s="561" t="s">
        <v>49</v>
      </c>
      <c r="C15" s="561"/>
      <c r="D15" s="258">
        <v>31.3</v>
      </c>
      <c r="E15" s="63">
        <v>30.717637315597667</v>
      </c>
      <c r="F15" s="259">
        <v>44.2140078739058</v>
      </c>
      <c r="G15" s="258">
        <v>1.2</v>
      </c>
      <c r="H15" s="63">
        <v>6.5884164281856954</v>
      </c>
      <c r="I15" s="259">
        <v>7.3611517487127012</v>
      </c>
      <c r="J15" s="258">
        <v>0.7</v>
      </c>
      <c r="K15" s="63">
        <v>0</v>
      </c>
      <c r="L15" s="259">
        <v>3.3095400138784137</v>
      </c>
      <c r="M15" s="258">
        <v>33.200000000000003</v>
      </c>
      <c r="N15" s="63">
        <v>37.306053743783359</v>
      </c>
      <c r="O15" s="259">
        <v>54.884699636496912</v>
      </c>
      <c r="P15" s="126"/>
      <c r="Q15" s="258">
        <v>-0.31847133757961782</v>
      </c>
      <c r="R15" s="63">
        <v>2.9248199406330948</v>
      </c>
      <c r="S15" s="259">
        <v>2.1583489821151867</v>
      </c>
      <c r="T15" s="258">
        <v>-86.813186813186817</v>
      </c>
      <c r="U15" s="63">
        <v>9.6983261553888216</v>
      </c>
      <c r="V15" s="259">
        <v>14.893446784146374</v>
      </c>
      <c r="W15" s="258">
        <v>0</v>
      </c>
      <c r="X15" s="63">
        <v>0</v>
      </c>
      <c r="Y15" s="259">
        <v>-30.618804846836788</v>
      </c>
      <c r="Z15" s="258">
        <v>-18.02469135802469</v>
      </c>
      <c r="AA15" s="63">
        <v>4.0595622742586528</v>
      </c>
      <c r="AB15" s="259">
        <v>0.78558005079941728</v>
      </c>
    </row>
    <row r="16" spans="1:29" ht="18" customHeight="1" x14ac:dyDescent="0.35">
      <c r="A16" s="43"/>
      <c r="B16" s="566" t="s">
        <v>76</v>
      </c>
      <c r="C16" s="566"/>
      <c r="D16" s="265">
        <v>37.826086956521742</v>
      </c>
      <c r="E16" s="266">
        <v>37.699786619161863</v>
      </c>
      <c r="F16" s="267">
        <v>44.452874753674649</v>
      </c>
      <c r="G16" s="265">
        <v>1.1478260869565218</v>
      </c>
      <c r="H16" s="266">
        <v>7.3491869129099294</v>
      </c>
      <c r="I16" s="267">
        <v>8.0074882467537059</v>
      </c>
      <c r="J16" s="265">
        <v>1.182608695652174</v>
      </c>
      <c r="K16" s="266">
        <v>0</v>
      </c>
      <c r="L16" s="267">
        <v>3.0788276501737788</v>
      </c>
      <c r="M16" s="265">
        <v>40.156521739130433</v>
      </c>
      <c r="N16" s="266">
        <v>45.048973532071791</v>
      </c>
      <c r="O16" s="267">
        <v>55.53919065060213</v>
      </c>
      <c r="P16" s="3"/>
      <c r="Q16" s="265">
        <v>-9.0719063545150505</v>
      </c>
      <c r="R16" s="266">
        <v>-2.6651879798453453</v>
      </c>
      <c r="S16" s="267">
        <v>-1.2269806499244973</v>
      </c>
      <c r="T16" s="265">
        <v>-86.653185035389285</v>
      </c>
      <c r="U16" s="266">
        <v>15.581866020899135</v>
      </c>
      <c r="V16" s="267">
        <v>8.3735524739231284</v>
      </c>
      <c r="W16" s="265">
        <v>0</v>
      </c>
      <c r="X16" s="266">
        <v>0</v>
      </c>
      <c r="Y16" s="267">
        <v>-29.917988144002486</v>
      </c>
      <c r="Z16" s="348">
        <v>-20.006928806513077</v>
      </c>
      <c r="AA16" s="144">
        <v>-9.2083924888819876E-2</v>
      </c>
      <c r="AB16" s="349">
        <v>-2.1974210292252709</v>
      </c>
    </row>
    <row r="17" spans="1:29" ht="6" customHeight="1" x14ac:dyDescent="0.35">
      <c r="A17" s="43"/>
      <c r="B17" s="350"/>
      <c r="C17" s="350"/>
      <c r="D17" s="63"/>
      <c r="E17" s="63"/>
      <c r="F17" s="63"/>
      <c r="G17" s="63"/>
      <c r="H17" s="63"/>
      <c r="I17" s="63"/>
      <c r="J17" s="63"/>
      <c r="K17" s="63"/>
      <c r="L17" s="63"/>
      <c r="M17" s="63"/>
      <c r="N17" s="63"/>
      <c r="O17" s="63"/>
      <c r="P17" s="3"/>
      <c r="Q17" s="63"/>
      <c r="R17" s="63"/>
      <c r="S17" s="63"/>
      <c r="T17" s="63"/>
      <c r="U17" s="63"/>
      <c r="V17" s="63"/>
      <c r="W17" s="63"/>
      <c r="X17" s="63"/>
      <c r="Y17" s="63"/>
      <c r="Z17" s="351"/>
      <c r="AA17" s="351"/>
      <c r="AB17" s="351"/>
    </row>
    <row r="18" spans="1:29" ht="18" customHeight="1" x14ac:dyDescent="0.35">
      <c r="A18" s="43"/>
      <c r="B18" s="560" t="s">
        <v>50</v>
      </c>
      <c r="C18" s="560"/>
      <c r="D18" s="290">
        <v>40.1</v>
      </c>
      <c r="E18" s="291">
        <v>31.11818284716713</v>
      </c>
      <c r="F18" s="292">
        <v>51.85396326333877</v>
      </c>
      <c r="G18" s="290">
        <v>0.9</v>
      </c>
      <c r="H18" s="291">
        <v>7.0947238375799513</v>
      </c>
      <c r="I18" s="292">
        <v>6.8067432815361508</v>
      </c>
      <c r="J18" s="290">
        <v>1</v>
      </c>
      <c r="K18" s="291">
        <v>0</v>
      </c>
      <c r="L18" s="292">
        <v>2.5684290642041545</v>
      </c>
      <c r="M18" s="290">
        <v>42</v>
      </c>
      <c r="N18" s="291">
        <v>38.212906684747082</v>
      </c>
      <c r="O18" s="292">
        <v>61.22913560907908</v>
      </c>
      <c r="P18" s="126"/>
      <c r="Q18" s="290">
        <v>15.895953757225433</v>
      </c>
      <c r="R18" s="291">
        <v>14.623201544723191</v>
      </c>
      <c r="S18" s="292">
        <v>16.554773609937701</v>
      </c>
      <c r="T18" s="290">
        <v>-62.5</v>
      </c>
      <c r="U18" s="291">
        <v>279.08284560002306</v>
      </c>
      <c r="V18" s="292">
        <v>3.0053035793141953</v>
      </c>
      <c r="W18" s="290">
        <v>0</v>
      </c>
      <c r="X18" s="291">
        <v>0</v>
      </c>
      <c r="Y18" s="292">
        <v>-40.454711994877542</v>
      </c>
      <c r="Z18" s="290">
        <v>13.513513513513514</v>
      </c>
      <c r="AA18" s="291">
        <v>31.678781766108866</v>
      </c>
      <c r="AB18" s="292">
        <v>10.501010850490093</v>
      </c>
    </row>
    <row r="19" spans="1:29" ht="18" customHeight="1" x14ac:dyDescent="0.35">
      <c r="A19" s="43"/>
      <c r="B19" s="563" t="s">
        <v>51</v>
      </c>
      <c r="C19" s="563"/>
      <c r="D19" s="176">
        <v>46.7</v>
      </c>
      <c r="E19" s="64">
        <v>38.386004532760076</v>
      </c>
      <c r="F19" s="177">
        <v>57.262841519102643</v>
      </c>
      <c r="G19" s="176">
        <v>2.1</v>
      </c>
      <c r="H19" s="64">
        <v>7.0817256796967598</v>
      </c>
      <c r="I19" s="177">
        <v>7.512355955837732</v>
      </c>
      <c r="J19" s="176">
        <v>0.5</v>
      </c>
      <c r="K19" s="64">
        <v>0</v>
      </c>
      <c r="L19" s="177">
        <v>3.0896640001988818</v>
      </c>
      <c r="M19" s="176">
        <v>49.3</v>
      </c>
      <c r="N19" s="64">
        <v>45.467730212456836</v>
      </c>
      <c r="O19" s="177">
        <v>67.864861475139264</v>
      </c>
      <c r="P19" s="3"/>
      <c r="Q19" s="176">
        <v>-2.8702163061564061</v>
      </c>
      <c r="R19" s="64">
        <v>9.236842535601351</v>
      </c>
      <c r="S19" s="177">
        <v>10.12519671280033</v>
      </c>
      <c r="T19" s="176">
        <v>-74.264705882352942</v>
      </c>
      <c r="U19" s="64">
        <v>31.021193000464073</v>
      </c>
      <c r="V19" s="177">
        <v>3.1783711853446417</v>
      </c>
      <c r="W19" s="176">
        <v>0</v>
      </c>
      <c r="X19" s="64">
        <v>0</v>
      </c>
      <c r="Y19" s="177">
        <v>-25.115486142787734</v>
      </c>
      <c r="Z19" s="176">
        <v>-12.339971550497866</v>
      </c>
      <c r="AA19" s="64">
        <v>12.140884366531063</v>
      </c>
      <c r="AB19" s="177">
        <v>7.0342767730287044</v>
      </c>
    </row>
    <row r="20" spans="1:29" ht="18" customHeight="1" x14ac:dyDescent="0.35">
      <c r="A20" s="43"/>
      <c r="B20" s="564" t="s">
        <v>77</v>
      </c>
      <c r="C20" s="564"/>
      <c r="D20" s="178">
        <v>43.4</v>
      </c>
      <c r="E20" s="179">
        <v>34.752093689963601</v>
      </c>
      <c r="F20" s="180">
        <v>54.55840239122071</v>
      </c>
      <c r="G20" s="178">
        <v>1.5</v>
      </c>
      <c r="H20" s="179">
        <v>7.0882247586383551</v>
      </c>
      <c r="I20" s="180">
        <v>7.159549618686941</v>
      </c>
      <c r="J20" s="178">
        <v>0.75</v>
      </c>
      <c r="K20" s="179">
        <v>0</v>
      </c>
      <c r="L20" s="180">
        <v>2.8290465322015179</v>
      </c>
      <c r="M20" s="178">
        <v>45.65</v>
      </c>
      <c r="N20" s="179">
        <v>41.840318448601963</v>
      </c>
      <c r="O20" s="180">
        <v>64.546998542109165</v>
      </c>
      <c r="P20" s="126"/>
      <c r="Q20" s="178">
        <v>3.1151003167898628</v>
      </c>
      <c r="R20" s="179">
        <v>10.016070290848926</v>
      </c>
      <c r="S20" s="180">
        <v>12.120276088190881</v>
      </c>
      <c r="T20" s="178">
        <v>-73.214285714285708</v>
      </c>
      <c r="U20" s="179">
        <v>84.849591049764229</v>
      </c>
      <c r="V20" s="180">
        <v>2.5441099818787762</v>
      </c>
      <c r="W20" s="178">
        <v>0</v>
      </c>
      <c r="X20" s="179">
        <v>0</v>
      </c>
      <c r="Y20" s="180">
        <v>-32.789582283626778</v>
      </c>
      <c r="Z20" s="178">
        <v>-4.2753960857409137</v>
      </c>
      <c r="AA20" s="179">
        <v>18.116954481259913</v>
      </c>
      <c r="AB20" s="180">
        <v>7.8447740948294946</v>
      </c>
    </row>
    <row r="21" spans="1:29" ht="6" customHeight="1" x14ac:dyDescent="0.35">
      <c r="A21" s="43"/>
      <c r="B21" s="350"/>
      <c r="C21" s="350"/>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62" t="s">
        <v>12</v>
      </c>
      <c r="C22" s="562"/>
      <c r="D22" s="287">
        <v>39.264516129032259</v>
      </c>
      <c r="E22" s="288">
        <v>37.451169908582017</v>
      </c>
      <c r="F22" s="289">
        <v>48.495888806948287</v>
      </c>
      <c r="G22" s="287">
        <v>1.2387096774193549</v>
      </c>
      <c r="H22" s="288">
        <v>6.769763601949176</v>
      </c>
      <c r="I22" s="289">
        <v>6.9404622637644184</v>
      </c>
      <c r="J22" s="287">
        <v>1.0709677419354839</v>
      </c>
      <c r="K22" s="288">
        <v>0</v>
      </c>
      <c r="L22" s="289">
        <v>2.427435164794471</v>
      </c>
      <c r="M22" s="287">
        <v>41.574193548387093</v>
      </c>
      <c r="N22" s="288">
        <v>44.220933510531189</v>
      </c>
      <c r="O22" s="289">
        <v>57.86378623550717</v>
      </c>
      <c r="P22" s="126"/>
      <c r="Q22" s="287">
        <v>-5.9350850077279755</v>
      </c>
      <c r="R22" s="288">
        <v>0.33667984600967776</v>
      </c>
      <c r="S22" s="289">
        <v>-0.69567165628648109</v>
      </c>
      <c r="T22" s="287">
        <v>-83.973288814691145</v>
      </c>
      <c r="U22" s="288">
        <v>36.535654836216636</v>
      </c>
      <c r="V22" s="289">
        <v>15.63496151822234</v>
      </c>
      <c r="W22" s="287">
        <v>0</v>
      </c>
      <c r="X22" s="288">
        <v>0</v>
      </c>
      <c r="Y22" s="289">
        <v>-14.500731423579435</v>
      </c>
      <c r="Z22" s="287">
        <v>-15.96244131455399</v>
      </c>
      <c r="AA22" s="288">
        <v>4.5814120288496083</v>
      </c>
      <c r="AB22" s="289">
        <v>0.32419834540205783</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54" t="s">
        <v>9</v>
      </c>
      <c r="C24" s="554"/>
      <c r="D24" s="554"/>
      <c r="E24" s="554"/>
      <c r="F24" s="554"/>
      <c r="G24" s="554"/>
      <c r="H24" s="554"/>
      <c r="I24" s="554"/>
      <c r="J24" s="554"/>
      <c r="K24" s="554"/>
      <c r="L24" s="554"/>
      <c r="M24" s="554"/>
      <c r="N24" s="554"/>
      <c r="O24" s="554"/>
      <c r="P24" s="251"/>
      <c r="Q24" s="553"/>
      <c r="R24" s="553"/>
      <c r="S24" s="553"/>
      <c r="T24" s="553"/>
      <c r="U24" s="553"/>
      <c r="V24" s="553"/>
      <c r="W24" s="553"/>
      <c r="X24" s="553"/>
      <c r="Y24" s="553"/>
      <c r="Z24" s="553"/>
      <c r="AA24" s="553"/>
      <c r="AB24" s="553"/>
      <c r="AC24" s="1"/>
    </row>
    <row r="25" spans="1:29" ht="18" customHeight="1" x14ac:dyDescent="0.35">
      <c r="A25" s="43"/>
      <c r="B25" s="565" t="s">
        <v>43</v>
      </c>
      <c r="C25" s="565"/>
      <c r="D25" s="279">
        <v>106.09138291915286</v>
      </c>
      <c r="E25" s="280">
        <v>119.19212375879572</v>
      </c>
      <c r="F25" s="281">
        <v>100.18236064544782</v>
      </c>
      <c r="G25" s="279">
        <v>0</v>
      </c>
      <c r="H25" s="280">
        <v>134.3490857596527</v>
      </c>
      <c r="I25" s="281">
        <v>127.38245829625744</v>
      </c>
      <c r="J25" s="279">
        <v>0</v>
      </c>
      <c r="K25" s="280">
        <v>0</v>
      </c>
      <c r="L25" s="281">
        <v>86.722595296215715</v>
      </c>
      <c r="M25" s="279">
        <v>106.09138291915286</v>
      </c>
      <c r="N25" s="280">
        <v>121.73221973942441</v>
      </c>
      <c r="O25" s="281">
        <v>101.69630685113751</v>
      </c>
      <c r="P25" s="3"/>
      <c r="Q25" s="262">
        <v>-3.061139840422642</v>
      </c>
      <c r="R25" s="263">
        <v>-7.702654100765451</v>
      </c>
      <c r="S25" s="264">
        <v>-6.4729591017331378</v>
      </c>
      <c r="T25" s="262">
        <v>-100</v>
      </c>
      <c r="U25" s="263">
        <v>-4.196978818430515</v>
      </c>
      <c r="V25" s="264">
        <v>6.9137591591352558</v>
      </c>
      <c r="W25" s="262">
        <v>0</v>
      </c>
      <c r="X25" s="263">
        <v>0</v>
      </c>
      <c r="Y25" s="264">
        <v>9.950019111341831</v>
      </c>
      <c r="Z25" s="262">
        <v>-2.7799800226993834</v>
      </c>
      <c r="AA25" s="263">
        <v>-7.3684991865799958</v>
      </c>
      <c r="AB25" s="264">
        <v>-3.6757821763285903</v>
      </c>
    </row>
    <row r="26" spans="1:29" ht="18" customHeight="1" x14ac:dyDescent="0.35">
      <c r="A26" s="43"/>
      <c r="B26" s="561" t="s">
        <v>46</v>
      </c>
      <c r="C26" s="561"/>
      <c r="D26" s="271">
        <v>110.7469435439678</v>
      </c>
      <c r="E26" s="66">
        <v>147.72364936113303</v>
      </c>
      <c r="F26" s="272">
        <v>118.51382013819922</v>
      </c>
      <c r="G26" s="271">
        <v>119.0461454786028</v>
      </c>
      <c r="H26" s="66">
        <v>145.71458835662219</v>
      </c>
      <c r="I26" s="272">
        <v>132.99555303655481</v>
      </c>
      <c r="J26" s="271">
        <v>116.75694127012737</v>
      </c>
      <c r="K26" s="66">
        <v>0</v>
      </c>
      <c r="L26" s="272">
        <v>84.178957689668167</v>
      </c>
      <c r="M26" s="271">
        <v>111.17707204089143</v>
      </c>
      <c r="N26" s="66">
        <v>147.42997206194102</v>
      </c>
      <c r="O26" s="272">
        <v>118.74974383011832</v>
      </c>
      <c r="P26" s="3"/>
      <c r="Q26" s="258">
        <v>-14.56138569264853</v>
      </c>
      <c r="R26" s="63">
        <v>-7.0078712448998592</v>
      </c>
      <c r="S26" s="259">
        <v>-4.0611678583770692</v>
      </c>
      <c r="T26" s="258">
        <v>24.605538343164945</v>
      </c>
      <c r="U26" s="63">
        <v>-7.1619484473393573</v>
      </c>
      <c r="V26" s="259">
        <v>10.018075296971691</v>
      </c>
      <c r="W26" s="258">
        <v>0</v>
      </c>
      <c r="X26" s="63">
        <v>0</v>
      </c>
      <c r="Y26" s="259">
        <v>5.7183488909145836</v>
      </c>
      <c r="Z26" s="258">
        <v>-10.073214829341847</v>
      </c>
      <c r="AA26" s="63">
        <v>-7.0467868849652788</v>
      </c>
      <c r="AB26" s="259">
        <v>-1.1812898918010992</v>
      </c>
    </row>
    <row r="27" spans="1:29" ht="18" customHeight="1" x14ac:dyDescent="0.35">
      <c r="A27" s="43"/>
      <c r="B27" s="561" t="s">
        <v>47</v>
      </c>
      <c r="C27" s="561"/>
      <c r="D27" s="271">
        <v>116.87375028728142</v>
      </c>
      <c r="E27" s="66">
        <v>149.64308313810116</v>
      </c>
      <c r="F27" s="272">
        <v>130.04976023570441</v>
      </c>
      <c r="G27" s="271">
        <v>112.9788986591455</v>
      </c>
      <c r="H27" s="66">
        <v>149.89680721002679</v>
      </c>
      <c r="I27" s="272">
        <v>136.61422326443255</v>
      </c>
      <c r="J27" s="271">
        <v>117.96693833267017</v>
      </c>
      <c r="K27" s="66">
        <v>0</v>
      </c>
      <c r="L27" s="272">
        <v>88.38094130165031</v>
      </c>
      <c r="M27" s="271">
        <v>116.73851292048329</v>
      </c>
      <c r="N27" s="66">
        <v>149.68594381536488</v>
      </c>
      <c r="O27" s="272">
        <v>129.30483331320085</v>
      </c>
      <c r="P27" s="3"/>
      <c r="Q27" s="258">
        <v>-15.967800897460187</v>
      </c>
      <c r="R27" s="63">
        <v>-16.014552215742484</v>
      </c>
      <c r="S27" s="259">
        <v>-3.2200838294163661</v>
      </c>
      <c r="T27" s="258">
        <v>17.848739236871122</v>
      </c>
      <c r="U27" s="63">
        <v>-4.2879857453773713</v>
      </c>
      <c r="V27" s="259">
        <v>9.723571761656892</v>
      </c>
      <c r="W27" s="258">
        <v>0</v>
      </c>
      <c r="X27" s="63">
        <v>0</v>
      </c>
      <c r="Y27" s="259">
        <v>11.151672603856516</v>
      </c>
      <c r="Z27" s="258">
        <v>-10.928961382967268</v>
      </c>
      <c r="AA27" s="63">
        <v>-14.607534599050064</v>
      </c>
      <c r="AB27" s="259">
        <v>1.5937718817286603E-2</v>
      </c>
    </row>
    <row r="28" spans="1:29" ht="18" customHeight="1" x14ac:dyDescent="0.35">
      <c r="A28" s="43"/>
      <c r="B28" s="561" t="s">
        <v>48</v>
      </c>
      <c r="C28" s="561"/>
      <c r="D28" s="271">
        <v>128.24088376398549</v>
      </c>
      <c r="E28" s="66">
        <v>155.0394590651797</v>
      </c>
      <c r="F28" s="272">
        <v>129.55803280847226</v>
      </c>
      <c r="G28" s="271">
        <v>122.10434105146147</v>
      </c>
      <c r="H28" s="66">
        <v>159.71499716839924</v>
      </c>
      <c r="I28" s="272">
        <v>131.06331265414838</v>
      </c>
      <c r="J28" s="271">
        <v>120.82605254705383</v>
      </c>
      <c r="K28" s="66">
        <v>0</v>
      </c>
      <c r="L28" s="272">
        <v>89.421313399503703</v>
      </c>
      <c r="M28" s="271">
        <v>127.86941363866511</v>
      </c>
      <c r="N28" s="66">
        <v>155.79443553297884</v>
      </c>
      <c r="O28" s="272">
        <v>127.8070465233962</v>
      </c>
      <c r="P28" s="3"/>
      <c r="Q28" s="258">
        <v>-6.1294135297575503</v>
      </c>
      <c r="R28" s="63">
        <v>-10.769571821532326</v>
      </c>
      <c r="S28" s="259">
        <v>-1.2430736492692411</v>
      </c>
      <c r="T28" s="258">
        <v>24.448004676133923</v>
      </c>
      <c r="U28" s="63">
        <v>5.1449599018471295</v>
      </c>
      <c r="V28" s="259">
        <v>6.8525230733009765</v>
      </c>
      <c r="W28" s="258">
        <v>0</v>
      </c>
      <c r="X28" s="63">
        <v>0</v>
      </c>
      <c r="Y28" s="259">
        <v>14.263897738775849</v>
      </c>
      <c r="Z28" s="258">
        <v>-1.4339725454200156</v>
      </c>
      <c r="AA28" s="63">
        <v>-9.1614154107846879</v>
      </c>
      <c r="AB28" s="259">
        <v>1.1974511564443437</v>
      </c>
    </row>
    <row r="29" spans="1:29" ht="18" customHeight="1" x14ac:dyDescent="0.35">
      <c r="A29" s="43"/>
      <c r="B29" s="561" t="s">
        <v>49</v>
      </c>
      <c r="C29" s="561"/>
      <c r="D29" s="271">
        <v>111.41653761348148</v>
      </c>
      <c r="E29" s="66">
        <v>132.15308921650325</v>
      </c>
      <c r="F29" s="272">
        <v>111.21812146027781</v>
      </c>
      <c r="G29" s="271">
        <v>119.6398981797593</v>
      </c>
      <c r="H29" s="66">
        <v>149.33894291209793</v>
      </c>
      <c r="I29" s="272">
        <v>123.03422751294949</v>
      </c>
      <c r="J29" s="271">
        <v>119.19921363693689</v>
      </c>
      <c r="K29" s="66">
        <v>0</v>
      </c>
      <c r="L29" s="272">
        <v>86.647340872444317</v>
      </c>
      <c r="M29" s="271">
        <v>111.87786008022702</v>
      </c>
      <c r="N29" s="66">
        <v>135.18818806662807</v>
      </c>
      <c r="O29" s="272">
        <v>111.32128624467924</v>
      </c>
      <c r="P29" s="3"/>
      <c r="Q29" s="258">
        <v>-1.6446911064835683</v>
      </c>
      <c r="R29" s="63">
        <v>-5.9121503611378801</v>
      </c>
      <c r="S29" s="259">
        <v>-2.707896869413664</v>
      </c>
      <c r="T29" s="258">
        <v>15.113378089468</v>
      </c>
      <c r="U29" s="63">
        <v>6.3461038082121446</v>
      </c>
      <c r="V29" s="259">
        <v>5.6652084385014225</v>
      </c>
      <c r="W29" s="258">
        <v>0</v>
      </c>
      <c r="X29" s="63">
        <v>0</v>
      </c>
      <c r="Y29" s="259">
        <v>10.984208259858663</v>
      </c>
      <c r="Z29" s="258">
        <v>0.62826826267073888</v>
      </c>
      <c r="AA29" s="63">
        <v>-3.7478521141628574</v>
      </c>
      <c r="AB29" s="259">
        <v>-6.0763630056597337E-2</v>
      </c>
    </row>
    <row r="30" spans="1:29" ht="18" customHeight="1" x14ac:dyDescent="0.35">
      <c r="A30" s="43"/>
      <c r="B30" s="566" t="s">
        <v>76</v>
      </c>
      <c r="C30" s="566"/>
      <c r="D30" s="282">
        <v>115.50658626343065</v>
      </c>
      <c r="E30" s="283">
        <v>144.14358880578919</v>
      </c>
      <c r="F30" s="284">
        <v>119.2476998155169</v>
      </c>
      <c r="G30" s="282">
        <v>117.23031438983939</v>
      </c>
      <c r="H30" s="283">
        <v>149.14961415052031</v>
      </c>
      <c r="I30" s="284">
        <v>131.47760826847809</v>
      </c>
      <c r="J30" s="282">
        <v>117.97396829308373</v>
      </c>
      <c r="K30" s="283">
        <v>0</v>
      </c>
      <c r="L30" s="284">
        <v>87.011914357700078</v>
      </c>
      <c r="M30" s="282">
        <v>115.62852131512376</v>
      </c>
      <c r="N30" s="283">
        <v>144.96026037596386</v>
      </c>
      <c r="O30" s="284">
        <v>119.22397639821101</v>
      </c>
      <c r="P30" s="3"/>
      <c r="Q30" s="265">
        <v>-9.9803707187051742</v>
      </c>
      <c r="R30" s="266">
        <v>-10.258047132068254</v>
      </c>
      <c r="S30" s="267">
        <v>-3.0091817910580616</v>
      </c>
      <c r="T30" s="265">
        <v>19.257577755983682</v>
      </c>
      <c r="U30" s="266">
        <v>-0.47535172387518099</v>
      </c>
      <c r="V30" s="267">
        <v>8.5442794320789375</v>
      </c>
      <c r="W30" s="265">
        <v>0</v>
      </c>
      <c r="X30" s="266">
        <v>0</v>
      </c>
      <c r="Y30" s="267">
        <v>10.318304888988187</v>
      </c>
      <c r="Z30" s="265">
        <v>-6.1236369426241009</v>
      </c>
      <c r="AA30" s="266">
        <v>-8.889059360421923</v>
      </c>
      <c r="AB30" s="267">
        <v>-6.458849745482155E-2</v>
      </c>
    </row>
    <row r="31" spans="1:29" ht="6" customHeight="1" x14ac:dyDescent="0.35">
      <c r="A31" s="43"/>
      <c r="B31" s="350"/>
      <c r="C31" s="350"/>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60" t="s">
        <v>50</v>
      </c>
      <c r="C32" s="560"/>
      <c r="D32" s="296">
        <v>92.852305405990791</v>
      </c>
      <c r="E32" s="297">
        <v>96.33831663962934</v>
      </c>
      <c r="F32" s="298">
        <v>106.77598140662957</v>
      </c>
      <c r="G32" s="296">
        <v>139.26073055460171</v>
      </c>
      <c r="H32" s="297">
        <v>112.6964964828983</v>
      </c>
      <c r="I32" s="298">
        <v>127.93314070925061</v>
      </c>
      <c r="J32" s="296">
        <v>122.93399366835192</v>
      </c>
      <c r="K32" s="297">
        <v>0</v>
      </c>
      <c r="L32" s="298">
        <v>81.770972466519112</v>
      </c>
      <c r="M32" s="296">
        <v>94.563002332088658</v>
      </c>
      <c r="N32" s="297">
        <v>99.375425787879109</v>
      </c>
      <c r="O32" s="298">
        <v>108.07908260891422</v>
      </c>
      <c r="P32" s="3"/>
      <c r="Q32" s="290">
        <v>9.5838972178422139</v>
      </c>
      <c r="R32" s="291">
        <v>0.35501960547668293</v>
      </c>
      <c r="S32" s="292">
        <v>3.6655171129000457</v>
      </c>
      <c r="T32" s="290">
        <v>56.469939081717506</v>
      </c>
      <c r="U32" s="291">
        <v>-10.421999257933354</v>
      </c>
      <c r="V32" s="292">
        <v>20.927021420507298</v>
      </c>
      <c r="W32" s="290">
        <v>0</v>
      </c>
      <c r="X32" s="291">
        <v>0</v>
      </c>
      <c r="Y32" s="292">
        <v>7.2631459689440554</v>
      </c>
      <c r="Z32" s="290">
        <v>11.239243080742161</v>
      </c>
      <c r="AA32" s="291">
        <v>1.4862740224520137</v>
      </c>
      <c r="AB32" s="292">
        <v>6.7448086906482256</v>
      </c>
    </row>
    <row r="33" spans="1:29" ht="18" customHeight="1" x14ac:dyDescent="0.35">
      <c r="A33" s="43"/>
      <c r="B33" s="563" t="s">
        <v>51</v>
      </c>
      <c r="C33" s="563"/>
      <c r="D33" s="181">
        <v>91.513941740311026</v>
      </c>
      <c r="E33" s="65">
        <v>98.572791524694637</v>
      </c>
      <c r="F33" s="182">
        <v>110.04863616088763</v>
      </c>
      <c r="G33" s="181">
        <v>113.9992593179151</v>
      </c>
      <c r="H33" s="65">
        <v>110.79857049974326</v>
      </c>
      <c r="I33" s="182">
        <v>123.5128346659794</v>
      </c>
      <c r="J33" s="181">
        <v>120.64961310010523</v>
      </c>
      <c r="K33" s="65">
        <v>0</v>
      </c>
      <c r="L33" s="182">
        <v>83.828677572272994</v>
      </c>
      <c r="M33" s="181">
        <v>92.76722779696145</v>
      </c>
      <c r="N33" s="65">
        <v>100.47699066807255</v>
      </c>
      <c r="O33" s="182">
        <v>110.34535804692192</v>
      </c>
      <c r="P33" s="3"/>
      <c r="Q33" s="176">
        <v>1.351678508014456</v>
      </c>
      <c r="R33" s="64">
        <v>-3.5633602495230474</v>
      </c>
      <c r="S33" s="177">
        <v>-0.22583987927930005</v>
      </c>
      <c r="T33" s="176">
        <v>22.410879436612699</v>
      </c>
      <c r="U33" s="64">
        <v>-5.3211485344393896</v>
      </c>
      <c r="V33" s="177">
        <v>15.716112534676697</v>
      </c>
      <c r="W33" s="176">
        <v>0</v>
      </c>
      <c r="X33" s="64">
        <v>0</v>
      </c>
      <c r="Y33" s="177">
        <v>9.4124904424836746</v>
      </c>
      <c r="Z33" s="176">
        <v>2.2737936025257457</v>
      </c>
      <c r="AA33" s="64">
        <v>-3.5631941976170336</v>
      </c>
      <c r="AB33" s="177">
        <v>2.4588399464244852</v>
      </c>
    </row>
    <row r="34" spans="1:29" ht="18" customHeight="1" x14ac:dyDescent="0.35">
      <c r="A34" s="43"/>
      <c r="B34" s="564" t="s">
        <v>77</v>
      </c>
      <c r="C34" s="564"/>
      <c r="D34" s="275">
        <v>92.132241083557091</v>
      </c>
      <c r="E34" s="276">
        <v>97.572379885309786</v>
      </c>
      <c r="F34" s="277">
        <v>108.49342090564588</v>
      </c>
      <c r="G34" s="275">
        <v>121.57770068892108</v>
      </c>
      <c r="H34" s="276">
        <v>111.74840358018011</v>
      </c>
      <c r="I34" s="277">
        <v>125.61407636865846</v>
      </c>
      <c r="J34" s="275">
        <v>122.17253347893636</v>
      </c>
      <c r="K34" s="276">
        <v>0</v>
      </c>
      <c r="L34" s="277">
        <v>82.894604990040349</v>
      </c>
      <c r="M34" s="352">
        <v>93.593323421006829</v>
      </c>
      <c r="N34" s="353">
        <v>99.973959171960303</v>
      </c>
      <c r="O34" s="354">
        <v>109.27046619094529</v>
      </c>
      <c r="P34" s="3"/>
      <c r="Q34" s="178">
        <v>4.3856600203619402</v>
      </c>
      <c r="R34" s="179">
        <v>-2.2713791419211136</v>
      </c>
      <c r="S34" s="180">
        <v>1.0815631607493301</v>
      </c>
      <c r="T34" s="178">
        <v>31.659788615021768</v>
      </c>
      <c r="U34" s="179">
        <v>-6.0391330369724106</v>
      </c>
      <c r="V34" s="180">
        <v>18.124228087580939</v>
      </c>
      <c r="W34" s="178">
        <v>0</v>
      </c>
      <c r="X34" s="179">
        <v>0</v>
      </c>
      <c r="Y34" s="180">
        <v>8.4403067786924524</v>
      </c>
      <c r="Z34" s="178">
        <v>5.4684248531556943</v>
      </c>
      <c r="AA34" s="179">
        <v>-1.8966094266330666</v>
      </c>
      <c r="AB34" s="180">
        <v>4.0230997725220696</v>
      </c>
    </row>
    <row r="35" spans="1:29" ht="6" customHeight="1" x14ac:dyDescent="0.35">
      <c r="A35" s="43"/>
      <c r="B35" s="350"/>
      <c r="C35" s="350"/>
      <c r="D35" s="66"/>
      <c r="E35" s="66"/>
      <c r="F35" s="66"/>
      <c r="G35" s="66"/>
      <c r="H35" s="66"/>
      <c r="I35" s="66"/>
      <c r="J35" s="66"/>
      <c r="K35" s="66"/>
      <c r="L35" s="66"/>
      <c r="M35" s="355"/>
      <c r="N35" s="355"/>
      <c r="O35" s="355"/>
      <c r="P35" s="3"/>
      <c r="Q35" s="63"/>
      <c r="R35" s="63"/>
      <c r="S35" s="63"/>
      <c r="T35" s="63"/>
      <c r="U35" s="63"/>
      <c r="V35" s="63"/>
      <c r="W35" s="63"/>
      <c r="X35" s="63"/>
      <c r="Y35" s="63"/>
      <c r="Z35" s="63"/>
      <c r="AA35" s="63"/>
      <c r="AB35" s="63"/>
    </row>
    <row r="36" spans="1:29" ht="18" customHeight="1" x14ac:dyDescent="0.35">
      <c r="A36" s="43"/>
      <c r="B36" s="562" t="s">
        <v>12</v>
      </c>
      <c r="C36" s="562"/>
      <c r="D36" s="293">
        <v>108.80282615839631</v>
      </c>
      <c r="E36" s="294">
        <v>132.99996609731684</v>
      </c>
      <c r="F36" s="295">
        <v>116.55861900276918</v>
      </c>
      <c r="G36" s="293">
        <v>119</v>
      </c>
      <c r="H36" s="294">
        <v>139.37474139083997</v>
      </c>
      <c r="I36" s="295">
        <v>126.6506929148303</v>
      </c>
      <c r="J36" s="293">
        <v>119.59036144578313</v>
      </c>
      <c r="K36" s="294">
        <v>0</v>
      </c>
      <c r="L36" s="295">
        <v>82.936920566178884</v>
      </c>
      <c r="M36" s="293">
        <v>109.38453134698945</v>
      </c>
      <c r="N36" s="294">
        <v>133.97587769227266</v>
      </c>
      <c r="O36" s="295">
        <v>116.3586522240966</v>
      </c>
      <c r="P36" s="3"/>
      <c r="Q36" s="287">
        <v>-6.7528704171723373</v>
      </c>
      <c r="R36" s="288">
        <v>-8.451175186480258</v>
      </c>
      <c r="S36" s="289">
        <v>-0.18632289149592263</v>
      </c>
      <c r="T36" s="287">
        <v>23.265948432393174</v>
      </c>
      <c r="U36" s="288">
        <v>-3.5786788542847932</v>
      </c>
      <c r="V36" s="289">
        <v>7.04963239879753</v>
      </c>
      <c r="W36" s="287">
        <v>0</v>
      </c>
      <c r="X36" s="288">
        <v>0</v>
      </c>
      <c r="Y36" s="289">
        <v>6.9183866674139933</v>
      </c>
      <c r="Z36" s="287">
        <v>-3.6558525538239577</v>
      </c>
      <c r="AA36" s="288">
        <v>-7.7250488767570689</v>
      </c>
      <c r="AB36" s="289">
        <v>1.1762142725559481</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54" t="s">
        <v>10</v>
      </c>
      <c r="C38" s="554"/>
      <c r="D38" s="554"/>
      <c r="E38" s="554"/>
      <c r="F38" s="554"/>
      <c r="G38" s="554"/>
      <c r="H38" s="554"/>
      <c r="I38" s="554"/>
      <c r="J38" s="554"/>
      <c r="K38" s="554"/>
      <c r="L38" s="554"/>
      <c r="M38" s="554"/>
      <c r="N38" s="554"/>
      <c r="O38" s="554"/>
      <c r="P38" s="251"/>
      <c r="Q38" s="553"/>
      <c r="R38" s="553"/>
      <c r="S38" s="553"/>
      <c r="T38" s="553"/>
      <c r="U38" s="553"/>
      <c r="V38" s="553"/>
      <c r="W38" s="553"/>
      <c r="X38" s="553"/>
      <c r="Y38" s="553"/>
      <c r="Z38" s="553"/>
      <c r="AA38" s="553"/>
      <c r="AB38" s="553"/>
      <c r="AC38" s="1"/>
    </row>
    <row r="39" spans="1:29" ht="18" customHeight="1" x14ac:dyDescent="0.35">
      <c r="A39" s="43"/>
      <c r="B39" s="565" t="s">
        <v>43</v>
      </c>
      <c r="C39" s="565"/>
      <c r="D39" s="279">
        <v>27.414013346309101</v>
      </c>
      <c r="E39" s="280">
        <v>25.763988457022446</v>
      </c>
      <c r="F39" s="281">
        <v>34.415816965219072</v>
      </c>
      <c r="G39" s="279">
        <v>0</v>
      </c>
      <c r="H39" s="280">
        <v>5.8465395145656549</v>
      </c>
      <c r="I39" s="281">
        <v>4.9228877634659751</v>
      </c>
      <c r="J39" s="279">
        <v>0</v>
      </c>
      <c r="K39" s="280">
        <v>0</v>
      </c>
      <c r="L39" s="281">
        <v>2.7370885696041212</v>
      </c>
      <c r="M39" s="279">
        <v>27.414013346309101</v>
      </c>
      <c r="N39" s="280">
        <v>31.610527971588098</v>
      </c>
      <c r="O39" s="281">
        <v>42.07579329828917</v>
      </c>
      <c r="P39" s="3"/>
      <c r="Q39" s="262">
        <v>-6.253737031306926</v>
      </c>
      <c r="R39" s="263">
        <v>-8.4451452739224511</v>
      </c>
      <c r="S39" s="264">
        <v>-6.2433500302807268</v>
      </c>
      <c r="T39" s="262">
        <v>-100</v>
      </c>
      <c r="U39" s="263">
        <v>-25.874720979878397</v>
      </c>
      <c r="V39" s="264">
        <v>-9.151862436629111</v>
      </c>
      <c r="W39" s="262">
        <v>0</v>
      </c>
      <c r="X39" s="263">
        <v>0</v>
      </c>
      <c r="Y39" s="264">
        <v>-19.031509390264613</v>
      </c>
      <c r="Z39" s="262">
        <v>-11.791948166662642</v>
      </c>
      <c r="AA39" s="263">
        <v>-12.260902845666331</v>
      </c>
      <c r="AB39" s="264">
        <v>-7.5396437081483354</v>
      </c>
    </row>
    <row r="40" spans="1:29" ht="18" customHeight="1" x14ac:dyDescent="0.35">
      <c r="A40" s="43"/>
      <c r="B40" s="561" t="s">
        <v>46</v>
      </c>
      <c r="C40" s="561"/>
      <c r="D40" s="271">
        <v>41.906643437037417</v>
      </c>
      <c r="E40" s="66">
        <v>58.121480027706994</v>
      </c>
      <c r="F40" s="272">
        <v>51.048788365731056</v>
      </c>
      <c r="G40" s="271">
        <v>0.57142149829729338</v>
      </c>
      <c r="H40" s="66">
        <v>9.8151912849965548</v>
      </c>
      <c r="I40" s="272">
        <v>10.318702935682698</v>
      </c>
      <c r="J40" s="271">
        <v>2.6153554844508533</v>
      </c>
      <c r="K40" s="66">
        <v>0</v>
      </c>
      <c r="L40" s="272">
        <v>2.4438981273151223</v>
      </c>
      <c r="M40" s="271">
        <v>45.093420419785559</v>
      </c>
      <c r="N40" s="66">
        <v>67.936671312703552</v>
      </c>
      <c r="O40" s="272">
        <v>63.811389428728873</v>
      </c>
      <c r="P40" s="3"/>
      <c r="Q40" s="258">
        <v>-27.576228373875907</v>
      </c>
      <c r="R40" s="63">
        <v>-16.698593501375054</v>
      </c>
      <c r="S40" s="259">
        <v>-11.078645418490737</v>
      </c>
      <c r="T40" s="258">
        <v>-93.717367814630336</v>
      </c>
      <c r="U40" s="63">
        <v>-5.7623995910453658</v>
      </c>
      <c r="V40" s="259">
        <v>-1.9793978232326166</v>
      </c>
      <c r="W40" s="258">
        <v>0</v>
      </c>
      <c r="X40" s="63">
        <v>0</v>
      </c>
      <c r="Y40" s="259">
        <v>-23.397454486912945</v>
      </c>
      <c r="Z40" s="258">
        <v>-32.65453459154552</v>
      </c>
      <c r="AA40" s="63">
        <v>-15.278123543440454</v>
      </c>
      <c r="AB40" s="259">
        <v>-10.284467050101719</v>
      </c>
    </row>
    <row r="41" spans="1:29" ht="18" customHeight="1" x14ac:dyDescent="0.35">
      <c r="A41" s="43"/>
      <c r="B41" s="561" t="s">
        <v>47</v>
      </c>
      <c r="C41" s="561"/>
      <c r="D41" s="271">
        <v>57.595384141572289</v>
      </c>
      <c r="E41" s="66">
        <v>73.330493238067049</v>
      </c>
      <c r="F41" s="272">
        <v>66.864379184975263</v>
      </c>
      <c r="G41" s="271">
        <v>2.7114935678194922</v>
      </c>
      <c r="H41" s="66">
        <v>14.93063148961283</v>
      </c>
      <c r="I41" s="272">
        <v>15.203918714690532</v>
      </c>
      <c r="J41" s="271">
        <v>2.2649652159872673</v>
      </c>
      <c r="K41" s="66">
        <v>0</v>
      </c>
      <c r="L41" s="272">
        <v>2.5839435480584454</v>
      </c>
      <c r="M41" s="271">
        <v>62.571842925379045</v>
      </c>
      <c r="N41" s="66">
        <v>88.261124727679871</v>
      </c>
      <c r="O41" s="272">
        <v>84.652241447724251</v>
      </c>
      <c r="P41" s="3"/>
      <c r="Q41" s="258">
        <v>-22.013055145514841</v>
      </c>
      <c r="R41" s="63">
        <v>-20.551665250315107</v>
      </c>
      <c r="S41" s="259">
        <v>-4.6985830343706922</v>
      </c>
      <c r="T41" s="258">
        <v>-76.62504345714953</v>
      </c>
      <c r="U41" s="63">
        <v>19.131079818534531</v>
      </c>
      <c r="V41" s="259">
        <v>33.272175272299791</v>
      </c>
      <c r="W41" s="258">
        <v>0</v>
      </c>
      <c r="X41" s="63">
        <v>0</v>
      </c>
      <c r="Y41" s="259">
        <v>-27.187107877131563</v>
      </c>
      <c r="Z41" s="258">
        <v>-26.775955983543643</v>
      </c>
      <c r="AA41" s="63">
        <v>-15.807512209296837</v>
      </c>
      <c r="AB41" s="259">
        <v>-0.54703506438688765</v>
      </c>
    </row>
    <row r="42" spans="1:29" ht="18" customHeight="1" x14ac:dyDescent="0.35">
      <c r="A42" s="43"/>
      <c r="B42" s="561" t="s">
        <v>48</v>
      </c>
      <c r="C42" s="561"/>
      <c r="D42" s="271">
        <v>57.708397693793465</v>
      </c>
      <c r="E42" s="66">
        <v>75.351237278282241</v>
      </c>
      <c r="F42" s="272">
        <v>65.216706587806328</v>
      </c>
      <c r="G42" s="271">
        <v>2.1978781389263067</v>
      </c>
      <c r="H42" s="66">
        <v>14.947858251914427</v>
      </c>
      <c r="I42" s="272">
        <v>13.422687710581105</v>
      </c>
      <c r="J42" s="271">
        <v>1.0874344729234844</v>
      </c>
      <c r="K42" s="66">
        <v>0</v>
      </c>
      <c r="L42" s="272">
        <v>2.8301533262375074</v>
      </c>
      <c r="M42" s="271">
        <v>60.993710305643262</v>
      </c>
      <c r="N42" s="66">
        <v>90.299095530196666</v>
      </c>
      <c r="O42" s="272">
        <v>81.469547624624937</v>
      </c>
      <c r="P42" s="3"/>
      <c r="Q42" s="258">
        <v>-23.336181648622318</v>
      </c>
      <c r="R42" s="63">
        <v>-11.924721456710245</v>
      </c>
      <c r="S42" s="259">
        <v>-2.731012664496669</v>
      </c>
      <c r="T42" s="258">
        <v>-81.332799298579914</v>
      </c>
      <c r="U42" s="63">
        <v>74.555298012548306</v>
      </c>
      <c r="V42" s="259">
        <v>28.76977113826462</v>
      </c>
      <c r="W42" s="258">
        <v>0</v>
      </c>
      <c r="X42" s="63">
        <v>0</v>
      </c>
      <c r="Y42" s="259">
        <v>-20.756512373078035</v>
      </c>
      <c r="Z42" s="258">
        <v>-29.931452912317955</v>
      </c>
      <c r="AA42" s="63">
        <v>-4.0561586243755157</v>
      </c>
      <c r="AB42" s="259">
        <v>0.52626936407521807</v>
      </c>
    </row>
    <row r="43" spans="1:29" ht="18" customHeight="1" x14ac:dyDescent="0.35">
      <c r="A43" s="43"/>
      <c r="B43" s="561" t="s">
        <v>49</v>
      </c>
      <c r="C43" s="561"/>
      <c r="D43" s="271">
        <v>34.873376273019701</v>
      </c>
      <c r="E43" s="66">
        <v>40.594306646883673</v>
      </c>
      <c r="F43" s="272">
        <v>49.173988979657345</v>
      </c>
      <c r="G43" s="271">
        <v>1.4356787781571114</v>
      </c>
      <c r="H43" s="66">
        <v>9.8390714484995172</v>
      </c>
      <c r="I43" s="272">
        <v>9.0567361900846439</v>
      </c>
      <c r="J43" s="271">
        <v>0.83439449545855815</v>
      </c>
      <c r="K43" s="66">
        <v>0</v>
      </c>
      <c r="L43" s="272">
        <v>2.8676284171351702</v>
      </c>
      <c r="M43" s="271">
        <v>37.143449546635374</v>
      </c>
      <c r="N43" s="66">
        <v>50.43337809538319</v>
      </c>
      <c r="O43" s="272">
        <v>61.09835358687716</v>
      </c>
      <c r="P43" s="3"/>
      <c r="Q43" s="258">
        <v>-1.9579245742973148</v>
      </c>
      <c r="R43" s="63">
        <v>-3.1602501731875576</v>
      </c>
      <c r="S43" s="259">
        <v>-0.60799375181619608</v>
      </c>
      <c r="T43" s="258">
        <v>-84.820213878311918</v>
      </c>
      <c r="U43" s="63">
        <v>16.659895809080929</v>
      </c>
      <c r="V43" s="259">
        <v>21.402400026646976</v>
      </c>
      <c r="W43" s="258">
        <v>0</v>
      </c>
      <c r="X43" s="63">
        <v>0</v>
      </c>
      <c r="Y43" s="259">
        <v>-22.997829878034374</v>
      </c>
      <c r="Z43" s="258">
        <v>-17.509666510600777</v>
      </c>
      <c r="AA43" s="63">
        <v>0.15956376957423438</v>
      </c>
      <c r="AB43" s="259">
        <v>0.72433907378695372</v>
      </c>
    </row>
    <row r="44" spans="1:29" ht="18" customHeight="1" x14ac:dyDescent="0.35">
      <c r="A44" s="43"/>
      <c r="B44" s="566" t="s">
        <v>76</v>
      </c>
      <c r="C44" s="566"/>
      <c r="D44" s="282">
        <v>43.691621760515076</v>
      </c>
      <c r="E44" s="283">
        <v>54.341825404984611</v>
      </c>
      <c r="F44" s="284">
        <v>53.009030645629636</v>
      </c>
      <c r="G44" s="282">
        <v>1.3456001303877219</v>
      </c>
      <c r="H44" s="283">
        <v>10.961283923805695</v>
      </c>
      <c r="I44" s="284">
        <v>10.528054029211262</v>
      </c>
      <c r="J44" s="282">
        <v>1.3951704076399467</v>
      </c>
      <c r="K44" s="283">
        <v>0</v>
      </c>
      <c r="L44" s="284">
        <v>2.678946878190398</v>
      </c>
      <c r="M44" s="282">
        <v>46.432392298542744</v>
      </c>
      <c r="N44" s="283">
        <v>65.303109328790313</v>
      </c>
      <c r="O44" s="284">
        <v>66.2160315530313</v>
      </c>
      <c r="P44" s="3"/>
      <c r="Q44" s="265">
        <v>-18.146867187785851</v>
      </c>
      <c r="R44" s="266">
        <v>-12.649838872782846</v>
      </c>
      <c r="S44" s="267">
        <v>-4.1992403626852246</v>
      </c>
      <c r="T44" s="265">
        <v>-84.082911765632105</v>
      </c>
      <c r="U44" s="266">
        <v>15.032445628281689</v>
      </c>
      <c r="V44" s="267">
        <v>17.633291627765818</v>
      </c>
      <c r="W44" s="265">
        <v>0</v>
      </c>
      <c r="X44" s="266">
        <v>0</v>
      </c>
      <c r="Y44" s="267">
        <v>-22.68671248836381</v>
      </c>
      <c r="Z44" s="265">
        <v>-24.905414065657041</v>
      </c>
      <c r="AA44" s="266">
        <v>-8.9729578905659686</v>
      </c>
      <c r="AB44" s="267">
        <v>-2.2605902454545599</v>
      </c>
    </row>
    <row r="45" spans="1:29" ht="6" customHeight="1" x14ac:dyDescent="0.35">
      <c r="A45" s="43"/>
      <c r="B45" s="350"/>
      <c r="C45" s="350"/>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60" t="s">
        <v>50</v>
      </c>
      <c r="C46" s="560"/>
      <c r="D46" s="296">
        <v>37.233774467802306</v>
      </c>
      <c r="E46" s="297">
        <v>29.978733523802696</v>
      </c>
      <c r="F46" s="298">
        <v>55.36757817266313</v>
      </c>
      <c r="G46" s="296">
        <v>1.2533465749914154</v>
      </c>
      <c r="H46" s="297">
        <v>7.9955052000896369</v>
      </c>
      <c r="I46" s="298">
        <v>8.7080804600851067</v>
      </c>
      <c r="J46" s="296">
        <v>1.2293399366835192</v>
      </c>
      <c r="K46" s="297">
        <v>0</v>
      </c>
      <c r="L46" s="298">
        <v>2.1002294229124532</v>
      </c>
      <c r="M46" s="296">
        <v>39.71646097947724</v>
      </c>
      <c r="N46" s="297">
        <v>37.974238723892334</v>
      </c>
      <c r="O46" s="298">
        <v>66.175888055660693</v>
      </c>
      <c r="P46" s="3"/>
      <c r="Q46" s="290">
        <v>27.003302844955861</v>
      </c>
      <c r="R46" s="291">
        <v>15.03013638263201</v>
      </c>
      <c r="S46" s="292">
        <v>20.827108782511871</v>
      </c>
      <c r="T46" s="290">
        <v>-41.323772844355936</v>
      </c>
      <c r="U46" s="291">
        <v>239.57483424463604</v>
      </c>
      <c r="V46" s="292">
        <v>24.561245523615849</v>
      </c>
      <c r="W46" s="290">
        <v>0</v>
      </c>
      <c r="X46" s="291">
        <v>0</v>
      </c>
      <c r="Y46" s="292">
        <v>-36.129850809437357</v>
      </c>
      <c r="Z46" s="290">
        <v>26.271573226788398</v>
      </c>
      <c r="AA46" s="291">
        <v>33.635889292579819</v>
      </c>
      <c r="AB46" s="292">
        <v>17.954092633588086</v>
      </c>
    </row>
    <row r="47" spans="1:29" ht="18" customHeight="1" x14ac:dyDescent="0.35">
      <c r="A47" s="43"/>
      <c r="B47" s="563" t="s">
        <v>51</v>
      </c>
      <c r="C47" s="563"/>
      <c r="D47" s="181">
        <v>42.73701079272525</v>
      </c>
      <c r="E47" s="65">
        <v>37.838156222737425</v>
      </c>
      <c r="F47" s="182">
        <v>63.016976118742967</v>
      </c>
      <c r="G47" s="181">
        <v>2.3939844456762174</v>
      </c>
      <c r="H47" s="65">
        <v>7.8464508198172371</v>
      </c>
      <c r="I47" s="182">
        <v>9.2787237912537144</v>
      </c>
      <c r="J47" s="181">
        <v>0.60324806550052612</v>
      </c>
      <c r="K47" s="65">
        <v>0</v>
      </c>
      <c r="L47" s="182">
        <v>2.5900244727933126</v>
      </c>
      <c r="M47" s="181">
        <v>45.734243303901998</v>
      </c>
      <c r="N47" s="65">
        <v>45.68460704255466</v>
      </c>
      <c r="O47" s="182">
        <v>74.885724382789988</v>
      </c>
      <c r="P47" s="3"/>
      <c r="Q47" s="176">
        <v>-1.5573338950857925</v>
      </c>
      <c r="R47" s="64">
        <v>5.3443403108536476</v>
      </c>
      <c r="S47" s="177">
        <v>9.8764901014880486</v>
      </c>
      <c r="T47" s="176">
        <v>-68.497200144989378</v>
      </c>
      <c r="U47" s="64">
        <v>24.049360709314875</v>
      </c>
      <c r="V47" s="177">
        <v>19.394000112279841</v>
      </c>
      <c r="W47" s="176">
        <v>0</v>
      </c>
      <c r="X47" s="64">
        <v>0</v>
      </c>
      <c r="Y47" s="177">
        <v>-18.066988433077267</v>
      </c>
      <c r="Z47" s="176">
        <v>-10.346763431640838</v>
      </c>
      <c r="AA47" s="64">
        <v>8.1450868816264013</v>
      </c>
      <c r="AB47" s="177">
        <v>9.666078326690478</v>
      </c>
    </row>
    <row r="48" spans="1:29" ht="18" customHeight="1" x14ac:dyDescent="0.35">
      <c r="A48" s="43"/>
      <c r="B48" s="564" t="s">
        <v>77</v>
      </c>
      <c r="C48" s="564"/>
      <c r="D48" s="275">
        <v>39.985392630263775</v>
      </c>
      <c r="E48" s="276">
        <v>33.908444873270057</v>
      </c>
      <c r="F48" s="277">
        <v>59.192277145703045</v>
      </c>
      <c r="G48" s="275">
        <v>1.8236655103338164</v>
      </c>
      <c r="H48" s="276">
        <v>7.920978009953437</v>
      </c>
      <c r="I48" s="277">
        <v>8.9934021256694106</v>
      </c>
      <c r="J48" s="275">
        <v>0.91629400109202264</v>
      </c>
      <c r="K48" s="276">
        <v>0</v>
      </c>
      <c r="L48" s="277">
        <v>2.3451269478528829</v>
      </c>
      <c r="M48" s="275">
        <v>42.725352141689619</v>
      </c>
      <c r="N48" s="276">
        <v>41.829422883223494</v>
      </c>
      <c r="O48" s="277">
        <v>70.53080621922534</v>
      </c>
      <c r="P48" s="3"/>
      <c r="Q48" s="178">
        <v>7.6373780463394247</v>
      </c>
      <c r="R48" s="179">
        <v>7.5171882175013129</v>
      </c>
      <c r="S48" s="180">
        <v>13.332927690091193</v>
      </c>
      <c r="T48" s="178">
        <v>-64.733985192404887</v>
      </c>
      <c r="U48" s="179">
        <v>73.686278327969518</v>
      </c>
      <c r="V48" s="180">
        <v>21.129438365374337</v>
      </c>
      <c r="W48" s="178">
        <v>0</v>
      </c>
      <c r="X48" s="179">
        <v>0</v>
      </c>
      <c r="Y48" s="180">
        <v>-27.116816841124219</v>
      </c>
      <c r="Z48" s="178">
        <v>0.95923194529127931</v>
      </c>
      <c r="AA48" s="179">
        <v>15.876737188116449</v>
      </c>
      <c r="AB48" s="180">
        <v>12.18347695611552</v>
      </c>
    </row>
    <row r="49" spans="1:29" ht="6" customHeight="1" x14ac:dyDescent="0.35">
      <c r="A49" s="43"/>
      <c r="B49" s="350"/>
      <c r="C49" s="350"/>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62" t="s">
        <v>12</v>
      </c>
      <c r="C50" s="562"/>
      <c r="D50" s="293">
        <v>42.720903225806452</v>
      </c>
      <c r="E50" s="294">
        <v>49.810043281462605</v>
      </c>
      <c r="F50" s="295">
        <v>56.526138266497433</v>
      </c>
      <c r="G50" s="293">
        <v>1.4740645161290322</v>
      </c>
      <c r="H50" s="294">
        <v>9.435340512987878</v>
      </c>
      <c r="I50" s="295">
        <v>8.7901435485499526</v>
      </c>
      <c r="J50" s="293">
        <v>1.2807741935483872</v>
      </c>
      <c r="K50" s="294">
        <v>0</v>
      </c>
      <c r="L50" s="295">
        <v>2.0132399744210838</v>
      </c>
      <c r="M50" s="293">
        <v>45.47573677419355</v>
      </c>
      <c r="N50" s="294">
        <v>59.245383794450483</v>
      </c>
      <c r="O50" s="295">
        <v>67.329521789468473</v>
      </c>
      <c r="P50" s="3"/>
      <c r="Q50" s="287">
        <v>-12.287166825179419</v>
      </c>
      <c r="R50" s="288">
        <v>-8.1429487440744293</v>
      </c>
      <c r="S50" s="289">
        <v>-0.88069835223709325</v>
      </c>
      <c r="T50" s="287">
        <v>-80.244522454908605</v>
      </c>
      <c r="U50" s="288">
        <v>31.649482228033676</v>
      </c>
      <c r="V50" s="289">
        <v>23.786801229747997</v>
      </c>
      <c r="W50" s="287">
        <v>0</v>
      </c>
      <c r="X50" s="288">
        <v>0</v>
      </c>
      <c r="Y50" s="289">
        <v>-8.5855614256518713</v>
      </c>
      <c r="Z50" s="287">
        <v>-19.034730549927176</v>
      </c>
      <c r="AA50" s="288">
        <v>-3.4975531663817203</v>
      </c>
      <c r="AB50" s="289">
        <v>1.5042258851680153</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24" customHeight="1" x14ac:dyDescent="0.25">
      <c r="B52" s="556" t="s">
        <v>119</v>
      </c>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43:C43"/>
    <mergeCell ref="B41:C41"/>
    <mergeCell ref="B27:C27"/>
    <mergeCell ref="Q24:AB24"/>
    <mergeCell ref="B36:C36"/>
    <mergeCell ref="B39:C39"/>
    <mergeCell ref="B40:C40"/>
    <mergeCell ref="B42:C42"/>
    <mergeCell ref="Q38:AB38"/>
    <mergeCell ref="B28:C28"/>
    <mergeCell ref="B29:C29"/>
    <mergeCell ref="B30:C30"/>
    <mergeCell ref="B38:O38"/>
    <mergeCell ref="Q10:AB10"/>
    <mergeCell ref="B11:C11"/>
    <mergeCell ref="B12:C12"/>
    <mergeCell ref="B13:C13"/>
    <mergeCell ref="B20:C20"/>
    <mergeCell ref="B16:C16"/>
    <mergeCell ref="B14:C14"/>
    <mergeCell ref="B50:C50"/>
    <mergeCell ref="B44:C44"/>
    <mergeCell ref="B46:C46"/>
    <mergeCell ref="B47:C47"/>
    <mergeCell ref="B48:C48"/>
    <mergeCell ref="B22:C22"/>
    <mergeCell ref="B33:C33"/>
    <mergeCell ref="B34:C34"/>
    <mergeCell ref="B32:C32"/>
    <mergeCell ref="B19:C19"/>
    <mergeCell ref="B25:C25"/>
    <mergeCell ref="B26:C26"/>
    <mergeCell ref="B24:O24"/>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9" t="s">
        <v>133</v>
      </c>
      <c r="Y1" s="3"/>
      <c r="AB1" s="390"/>
    </row>
    <row r="2" spans="1:29" ht="15" customHeight="1" x14ac:dyDescent="0.25">
      <c r="A2" s="8"/>
      <c r="B2" s="8" t="s">
        <v>143</v>
      </c>
    </row>
    <row r="3" spans="1:29" ht="17.149999999999999" customHeight="1" x14ac:dyDescent="0.25">
      <c r="A3" s="8"/>
      <c r="B3" s="8" t="s">
        <v>144</v>
      </c>
      <c r="R3" s="557" t="s">
        <v>239</v>
      </c>
      <c r="S3" s="557"/>
      <c r="T3" s="557"/>
      <c r="U3" s="557"/>
      <c r="V3" s="557"/>
      <c r="W3" s="557"/>
      <c r="X3" s="557"/>
      <c r="Y3" s="557"/>
      <c r="Z3" s="557"/>
      <c r="AA3" s="557"/>
      <c r="AB3" s="557"/>
    </row>
    <row r="4" spans="1:29" ht="19.5" customHeight="1" x14ac:dyDescent="0.25">
      <c r="B4" s="142" t="s">
        <v>145</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58" t="s">
        <v>60</v>
      </c>
      <c r="E6" s="558"/>
      <c r="F6" s="558"/>
      <c r="G6" s="558"/>
      <c r="H6" s="558"/>
      <c r="I6" s="558"/>
      <c r="J6" s="558"/>
      <c r="K6" s="558"/>
      <c r="L6" s="558"/>
      <c r="M6" s="558"/>
      <c r="N6" s="558"/>
      <c r="O6" s="558"/>
      <c r="Q6" s="551" t="s">
        <v>71</v>
      </c>
      <c r="R6" s="551"/>
      <c r="S6" s="551"/>
      <c r="T6" s="551"/>
      <c r="U6" s="551"/>
      <c r="V6" s="551"/>
      <c r="W6" s="551"/>
      <c r="X6" s="551"/>
      <c r="Y6" s="551"/>
      <c r="Z6" s="551"/>
      <c r="AA6" s="551"/>
      <c r="AB6" s="551"/>
    </row>
    <row r="7" spans="1:29" ht="15.5"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9" ht="27" customHeight="1" x14ac:dyDescent="0.4">
      <c r="A8" s="42"/>
      <c r="B8" s="559"/>
      <c r="C8" s="559"/>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50" t="s">
        <v>22</v>
      </c>
      <c r="C10" s="550"/>
      <c r="D10" s="550"/>
      <c r="E10" s="550"/>
      <c r="F10" s="550"/>
      <c r="G10" s="550"/>
      <c r="H10" s="550"/>
      <c r="I10" s="550"/>
      <c r="J10" s="550"/>
      <c r="K10" s="550"/>
      <c r="L10" s="550"/>
      <c r="M10" s="550"/>
      <c r="N10" s="550"/>
      <c r="O10" s="550"/>
      <c r="P10" s="251"/>
      <c r="Q10" s="547"/>
      <c r="R10" s="547"/>
      <c r="S10" s="547"/>
      <c r="T10" s="547"/>
      <c r="U10" s="547"/>
      <c r="V10" s="547"/>
      <c r="W10" s="547"/>
      <c r="X10" s="547"/>
      <c r="Y10" s="547"/>
      <c r="Z10" s="547"/>
      <c r="AA10" s="547"/>
      <c r="AB10" s="547"/>
      <c r="AC10" s="1"/>
    </row>
    <row r="11" spans="1:29" ht="18" customHeight="1" x14ac:dyDescent="0.35">
      <c r="A11" s="43"/>
      <c r="B11" s="565" t="s">
        <v>43</v>
      </c>
      <c r="C11" s="565"/>
      <c r="D11" s="262">
        <v>30.675863674109348</v>
      </c>
      <c r="E11" s="263">
        <v>23.028419702431794</v>
      </c>
      <c r="F11" s="264">
        <v>40.216007632838888</v>
      </c>
      <c r="G11" s="262">
        <v>9.9641216795201366</v>
      </c>
      <c r="H11" s="263">
        <v>9.1379305661408559</v>
      </c>
      <c r="I11" s="264">
        <v>10.361144330235785</v>
      </c>
      <c r="J11" s="262">
        <v>8.3297046229769939E-2</v>
      </c>
      <c r="K11" s="263">
        <v>0</v>
      </c>
      <c r="L11" s="264">
        <v>3.4835250426410314</v>
      </c>
      <c r="M11" s="262">
        <v>39.566784450428621</v>
      </c>
      <c r="N11" s="263">
        <v>32.16635026857265</v>
      </c>
      <c r="O11" s="264">
        <v>54.060677005715704</v>
      </c>
      <c r="P11" s="3"/>
      <c r="Q11" s="262">
        <v>7.8232096668063624</v>
      </c>
      <c r="R11" s="263">
        <v>-10.012125154350862</v>
      </c>
      <c r="S11" s="264">
        <v>-5.4694520918596909</v>
      </c>
      <c r="T11" s="262">
        <v>-10.845525506915864</v>
      </c>
      <c r="U11" s="263">
        <v>0.60493741318683181</v>
      </c>
      <c r="V11" s="264">
        <v>19.701769673619058</v>
      </c>
      <c r="W11" s="262">
        <v>0</v>
      </c>
      <c r="X11" s="263">
        <v>-100</v>
      </c>
      <c r="Y11" s="264">
        <v>-0.79078613573174494</v>
      </c>
      <c r="Z11" s="262">
        <v>-0.40507240134455924</v>
      </c>
      <c r="AA11" s="263">
        <v>-8.4849501401551528</v>
      </c>
      <c r="AB11" s="264">
        <v>-1.1867731804748103</v>
      </c>
    </row>
    <row r="12" spans="1:29" ht="18" customHeight="1" x14ac:dyDescent="0.35">
      <c r="A12" s="43"/>
      <c r="B12" s="561" t="s">
        <v>46</v>
      </c>
      <c r="C12" s="561"/>
      <c r="D12" s="258">
        <v>53.186622726622289</v>
      </c>
      <c r="E12" s="63">
        <v>46.761366128798251</v>
      </c>
      <c r="F12" s="259">
        <v>54.560255871521385</v>
      </c>
      <c r="G12" s="258">
        <v>13.27895029991431</v>
      </c>
      <c r="H12" s="63">
        <v>13.045497737766098</v>
      </c>
      <c r="I12" s="259">
        <v>15.231264903687796</v>
      </c>
      <c r="J12" s="258">
        <v>0.29164126569417231</v>
      </c>
      <c r="K12" s="63">
        <v>0</v>
      </c>
      <c r="L12" s="259">
        <v>3.5615741899893965</v>
      </c>
      <c r="M12" s="258">
        <v>64.390068882925377</v>
      </c>
      <c r="N12" s="63">
        <v>59.806863866564349</v>
      </c>
      <c r="O12" s="259">
        <v>73.353094965198579</v>
      </c>
      <c r="P12" s="3"/>
      <c r="Q12" s="258">
        <v>1.4451368883034821</v>
      </c>
      <c r="R12" s="63">
        <v>-8.1724831905793511</v>
      </c>
      <c r="S12" s="259">
        <v>-5.7006316190716397</v>
      </c>
      <c r="T12" s="258">
        <v>-0.32461528553033231</v>
      </c>
      <c r="U12" s="63">
        <v>6.5984829907786047</v>
      </c>
      <c r="V12" s="259">
        <v>10.978060231438688</v>
      </c>
      <c r="W12" s="258">
        <v>0</v>
      </c>
      <c r="X12" s="63">
        <v>-100</v>
      </c>
      <c r="Y12" s="259">
        <v>2.9024488192778866</v>
      </c>
      <c r="Z12" s="258">
        <v>-2.3761847222426367</v>
      </c>
      <c r="AA12" s="63">
        <v>-5.9545505209023375</v>
      </c>
      <c r="AB12" s="259">
        <v>-2.2535428020946933</v>
      </c>
    </row>
    <row r="13" spans="1:29" ht="18" customHeight="1" x14ac:dyDescent="0.35">
      <c r="A13" s="43"/>
      <c r="B13" s="561" t="s">
        <v>47</v>
      </c>
      <c r="C13" s="561"/>
      <c r="D13" s="258">
        <v>67.504766799037583</v>
      </c>
      <c r="E13" s="63">
        <v>54.557133314673024</v>
      </c>
      <c r="F13" s="259">
        <v>61.2090842703645</v>
      </c>
      <c r="G13" s="258">
        <v>12.752166203242222</v>
      </c>
      <c r="H13" s="63">
        <v>13.895682739102206</v>
      </c>
      <c r="I13" s="259">
        <v>16.922731032840865</v>
      </c>
      <c r="J13" s="258">
        <v>0.25303634190449531</v>
      </c>
      <c r="K13" s="63">
        <v>0</v>
      </c>
      <c r="L13" s="259">
        <v>3.4941816792282863</v>
      </c>
      <c r="M13" s="258">
        <v>78.032177639862496</v>
      </c>
      <c r="N13" s="63">
        <v>68.452816053775237</v>
      </c>
      <c r="O13" s="259">
        <v>81.625996982433648</v>
      </c>
      <c r="P13" s="126"/>
      <c r="Q13" s="258">
        <v>4.7046171146234297</v>
      </c>
      <c r="R13" s="63">
        <v>-4.5900638677030559</v>
      </c>
      <c r="S13" s="259">
        <v>-4.2393015316853093</v>
      </c>
      <c r="T13" s="258">
        <v>-11.489606913863456</v>
      </c>
      <c r="U13" s="63">
        <v>-2.3430530575523929</v>
      </c>
      <c r="V13" s="259">
        <v>7.1368265262846906</v>
      </c>
      <c r="W13" s="258">
        <v>0</v>
      </c>
      <c r="X13" s="63">
        <v>-100</v>
      </c>
      <c r="Y13" s="259">
        <v>7.4351024796427367</v>
      </c>
      <c r="Z13" s="258">
        <v>-1.388934160737564</v>
      </c>
      <c r="AA13" s="63">
        <v>-4.7624655232741873</v>
      </c>
      <c r="AB13" s="259">
        <v>-1.6158319103541534</v>
      </c>
    </row>
    <row r="14" spans="1:29" ht="18" customHeight="1" x14ac:dyDescent="0.35">
      <c r="A14" s="43"/>
      <c r="B14" s="561" t="s">
        <v>48</v>
      </c>
      <c r="C14" s="561"/>
      <c r="D14" s="258">
        <v>63.038842354643101</v>
      </c>
      <c r="E14" s="63">
        <v>52.08050140167429</v>
      </c>
      <c r="F14" s="259">
        <v>60.060297114407568</v>
      </c>
      <c r="G14" s="258">
        <v>12.470145672664954</v>
      </c>
      <c r="H14" s="63">
        <v>12.753769112643338</v>
      </c>
      <c r="I14" s="259">
        <v>16.585058856574726</v>
      </c>
      <c r="J14" s="258">
        <v>0.14996734160679295</v>
      </c>
      <c r="K14" s="63">
        <v>0</v>
      </c>
      <c r="L14" s="259">
        <v>3.5399178122544868</v>
      </c>
      <c r="M14" s="258">
        <v>73.345200624916018</v>
      </c>
      <c r="N14" s="63">
        <v>64.834270514317623</v>
      </c>
      <c r="O14" s="259">
        <v>80.185273783236781</v>
      </c>
      <c r="P14" s="3"/>
      <c r="Q14" s="258">
        <v>6.3474800959985638</v>
      </c>
      <c r="R14" s="63">
        <v>-5.3466114165136656</v>
      </c>
      <c r="S14" s="259">
        <v>-3.6999323940528002</v>
      </c>
      <c r="T14" s="258">
        <v>-21.192495602242499</v>
      </c>
      <c r="U14" s="63">
        <v>-5.893391149842671</v>
      </c>
      <c r="V14" s="259">
        <v>8.060902745080039</v>
      </c>
      <c r="W14" s="258">
        <v>0</v>
      </c>
      <c r="X14" s="63">
        <v>-100</v>
      </c>
      <c r="Y14" s="259">
        <v>4.8667192485450261</v>
      </c>
      <c r="Z14" s="258">
        <v>-2.6475529219847176</v>
      </c>
      <c r="AA14" s="63">
        <v>-6.0747262237485202</v>
      </c>
      <c r="AB14" s="259">
        <v>-1.117391762392542</v>
      </c>
    </row>
    <row r="15" spans="1:29" ht="18" customHeight="1" x14ac:dyDescent="0.35">
      <c r="A15" s="43"/>
      <c r="B15" s="561" t="s">
        <v>49</v>
      </c>
      <c r="C15" s="561"/>
      <c r="D15" s="258">
        <v>41.711107888181992</v>
      </c>
      <c r="E15" s="63">
        <v>31.872215074884046</v>
      </c>
      <c r="F15" s="259">
        <v>49.545484515805121</v>
      </c>
      <c r="G15" s="258">
        <v>15.362802056555269</v>
      </c>
      <c r="H15" s="63">
        <v>12.179171028220878</v>
      </c>
      <c r="I15" s="259">
        <v>15.268896471972278</v>
      </c>
      <c r="J15" s="258">
        <v>7.4992742579287328E-2</v>
      </c>
      <c r="K15" s="63">
        <v>0</v>
      </c>
      <c r="L15" s="259">
        <v>3.4852666540508581</v>
      </c>
      <c r="M15" s="258">
        <v>54.990320060864171</v>
      </c>
      <c r="N15" s="63">
        <v>44.051386103104925</v>
      </c>
      <c r="O15" s="259">
        <v>68.299647641828258</v>
      </c>
      <c r="P15" s="126"/>
      <c r="Q15" s="258">
        <v>11.988226005637753</v>
      </c>
      <c r="R15" s="63">
        <v>-12.114733931657824</v>
      </c>
      <c r="S15" s="259">
        <v>-5.7218591822579397</v>
      </c>
      <c r="T15" s="258">
        <v>-10.608016042458834</v>
      </c>
      <c r="U15" s="63">
        <v>-4.4838295410860649</v>
      </c>
      <c r="V15" s="259">
        <v>5.7635224196116051</v>
      </c>
      <c r="W15" s="258">
        <v>0</v>
      </c>
      <c r="X15" s="63">
        <v>-100</v>
      </c>
      <c r="Y15" s="259">
        <v>-0.22294464327582117</v>
      </c>
      <c r="Z15" s="258">
        <v>0.76833489828410217</v>
      </c>
      <c r="AA15" s="63">
        <v>-10.931249762869049</v>
      </c>
      <c r="AB15" s="259">
        <v>-3.0967978983961504</v>
      </c>
    </row>
    <row r="16" spans="1:29" ht="18" customHeight="1" x14ac:dyDescent="0.35">
      <c r="A16" s="43"/>
      <c r="B16" s="566" t="s">
        <v>76</v>
      </c>
      <c r="C16" s="566"/>
      <c r="D16" s="265">
        <v>51.290998058272052</v>
      </c>
      <c r="E16" s="266">
        <v>41.709562603279878</v>
      </c>
      <c r="F16" s="267">
        <v>53.148717470143474</v>
      </c>
      <c r="G16" s="265">
        <v>12.765581286200387</v>
      </c>
      <c r="H16" s="266">
        <v>12.208928243982832</v>
      </c>
      <c r="I16" s="267">
        <v>14.88150906946084</v>
      </c>
      <c r="J16" s="265">
        <v>0.17092906127220478</v>
      </c>
      <c r="K16" s="266">
        <v>0</v>
      </c>
      <c r="L16" s="267">
        <v>3.5128224131113273</v>
      </c>
      <c r="M16" s="265">
        <v>62.126087601178888</v>
      </c>
      <c r="N16" s="266">
        <v>53.91849084726271</v>
      </c>
      <c r="O16" s="267">
        <v>71.543048952715637</v>
      </c>
      <c r="P16" s="3"/>
      <c r="Q16" s="265">
        <v>5.9863049943188029</v>
      </c>
      <c r="R16" s="266">
        <v>-7.3944008052050032</v>
      </c>
      <c r="S16" s="267">
        <v>-4.8471404499648347</v>
      </c>
      <c r="T16" s="265">
        <v>-11.221227793409732</v>
      </c>
      <c r="U16" s="266">
        <v>-1.3393849179698654</v>
      </c>
      <c r="V16" s="267">
        <v>9.4805229368673061</v>
      </c>
      <c r="W16" s="265">
        <v>0</v>
      </c>
      <c r="X16" s="266">
        <v>-100</v>
      </c>
      <c r="Y16" s="267">
        <v>2.7486812702281607</v>
      </c>
      <c r="Z16" s="348">
        <v>-1.3197270246722017</v>
      </c>
      <c r="AA16" s="144">
        <v>-6.8248451541604425</v>
      </c>
      <c r="AB16" s="349">
        <v>-1.8180593854256197</v>
      </c>
    </row>
    <row r="17" spans="1:29" ht="6" customHeight="1" x14ac:dyDescent="0.35">
      <c r="A17" s="43"/>
      <c r="B17" s="350"/>
      <c r="C17" s="350"/>
      <c r="D17" s="63"/>
      <c r="E17" s="63"/>
      <c r="F17" s="63"/>
      <c r="G17" s="63"/>
      <c r="H17" s="63"/>
      <c r="I17" s="63"/>
      <c r="J17" s="63"/>
      <c r="K17" s="63"/>
      <c r="L17" s="63"/>
      <c r="M17" s="63"/>
      <c r="N17" s="63"/>
      <c r="O17" s="63"/>
      <c r="P17" s="3"/>
      <c r="Q17" s="63"/>
      <c r="R17" s="63"/>
      <c r="S17" s="63"/>
      <c r="T17" s="63"/>
      <c r="U17" s="63"/>
      <c r="V17" s="63"/>
      <c r="W17" s="63"/>
      <c r="X17" s="63"/>
      <c r="Y17" s="63"/>
      <c r="Z17" s="351"/>
      <c r="AA17" s="351"/>
      <c r="AB17" s="351"/>
    </row>
    <row r="18" spans="1:29" ht="18" customHeight="1" x14ac:dyDescent="0.35">
      <c r="A18" s="43"/>
      <c r="B18" s="560" t="s">
        <v>50</v>
      </c>
      <c r="C18" s="560"/>
      <c r="D18" s="290">
        <v>54.257370210112747</v>
      </c>
      <c r="E18" s="291">
        <v>34.23076855678292</v>
      </c>
      <c r="F18" s="292">
        <v>51.186772171488279</v>
      </c>
      <c r="G18" s="290">
        <v>16.173917512075995</v>
      </c>
      <c r="H18" s="291">
        <v>11.292847889664317</v>
      </c>
      <c r="I18" s="292">
        <v>15.616941818242095</v>
      </c>
      <c r="J18" s="290">
        <v>0.10212024774054876</v>
      </c>
      <c r="K18" s="291">
        <v>0</v>
      </c>
      <c r="L18" s="292">
        <v>3.4702459709443816</v>
      </c>
      <c r="M18" s="290">
        <v>68.341657505052027</v>
      </c>
      <c r="N18" s="291">
        <v>45.523616446447235</v>
      </c>
      <c r="O18" s="292">
        <v>70.273959960674759</v>
      </c>
      <c r="P18" s="126"/>
      <c r="Q18" s="290">
        <v>12.937304698821723</v>
      </c>
      <c r="R18" s="291">
        <v>-12.097631839100503</v>
      </c>
      <c r="S18" s="292">
        <v>-4.7527716219968479</v>
      </c>
      <c r="T18" s="290">
        <v>-21.157330595314725</v>
      </c>
      <c r="U18" s="291">
        <v>-6.0574242146675603</v>
      </c>
      <c r="V18" s="292">
        <v>1.161712942107173</v>
      </c>
      <c r="W18" s="290">
        <v>0</v>
      </c>
      <c r="X18" s="291">
        <v>-100</v>
      </c>
      <c r="Y18" s="292">
        <v>-0.2444333199463237</v>
      </c>
      <c r="Z18" s="290">
        <v>0.59716751027937032</v>
      </c>
      <c r="AA18" s="291">
        <v>-11.366000108919621</v>
      </c>
      <c r="AB18" s="292">
        <v>-3.2802585890863534</v>
      </c>
    </row>
    <row r="19" spans="1:29" ht="18" customHeight="1" x14ac:dyDescent="0.35">
      <c r="A19" s="43"/>
      <c r="B19" s="563" t="s">
        <v>51</v>
      </c>
      <c r="C19" s="563"/>
      <c r="D19" s="176">
        <v>61.355598229014689</v>
      </c>
      <c r="E19" s="64">
        <v>40.786841110719863</v>
      </c>
      <c r="F19" s="177">
        <v>57.060439436449272</v>
      </c>
      <c r="G19" s="176">
        <v>16.300543986453683</v>
      </c>
      <c r="H19" s="64">
        <v>10.559901671119093</v>
      </c>
      <c r="I19" s="177">
        <v>14.598310115935369</v>
      </c>
      <c r="J19" s="176">
        <v>0.20418490672670253</v>
      </c>
      <c r="K19" s="64">
        <v>0</v>
      </c>
      <c r="L19" s="177">
        <v>3.4263450233990884</v>
      </c>
      <c r="M19" s="176">
        <v>75.248556650569313</v>
      </c>
      <c r="N19" s="64">
        <v>51.346742781838955</v>
      </c>
      <c r="O19" s="177">
        <v>75.085094575783728</v>
      </c>
      <c r="P19" s="3"/>
      <c r="Q19" s="176">
        <v>6.6194986540031602</v>
      </c>
      <c r="R19" s="64">
        <v>-10.233620855858552</v>
      </c>
      <c r="S19" s="177">
        <v>-3.6161793847513186</v>
      </c>
      <c r="T19" s="176">
        <v>-14.118111484094781</v>
      </c>
      <c r="U19" s="64">
        <v>-3.4767453429824347</v>
      </c>
      <c r="V19" s="177">
        <v>2.0659553256895049</v>
      </c>
      <c r="W19" s="176">
        <v>0</v>
      </c>
      <c r="X19" s="64">
        <v>-100</v>
      </c>
      <c r="Y19" s="177">
        <v>2.352283575038832</v>
      </c>
      <c r="Z19" s="176">
        <v>-1.9207174352088667</v>
      </c>
      <c r="AA19" s="64">
        <v>-9.5977040924500283</v>
      </c>
      <c r="AB19" s="177">
        <v>-2.2986991011468554</v>
      </c>
    </row>
    <row r="20" spans="1:29" ht="18" customHeight="1" x14ac:dyDescent="0.35">
      <c r="A20" s="43"/>
      <c r="B20" s="564" t="s">
        <v>77</v>
      </c>
      <c r="C20" s="564"/>
      <c r="D20" s="178">
        <v>57.806484219563721</v>
      </c>
      <c r="E20" s="179">
        <v>37.508804833751391</v>
      </c>
      <c r="F20" s="180">
        <v>54.123605803968772</v>
      </c>
      <c r="G20" s="178">
        <v>16.237230749264839</v>
      </c>
      <c r="H20" s="179">
        <v>10.926374780391704</v>
      </c>
      <c r="I20" s="180">
        <v>15.107625967088731</v>
      </c>
      <c r="J20" s="178">
        <v>0.15315257723362563</v>
      </c>
      <c r="K20" s="179">
        <v>0</v>
      </c>
      <c r="L20" s="180">
        <v>3.4482954971717352</v>
      </c>
      <c r="M20" s="178">
        <v>71.79510707781067</v>
      </c>
      <c r="N20" s="179">
        <v>48.435179614143095</v>
      </c>
      <c r="O20" s="180">
        <v>72.679527268229236</v>
      </c>
      <c r="P20" s="126"/>
      <c r="Q20" s="178">
        <v>9.2953313496499668</v>
      </c>
      <c r="R20" s="179">
        <v>-11.070966267490219</v>
      </c>
      <c r="S20" s="180">
        <v>-4.1559678801579878</v>
      </c>
      <c r="T20" s="178">
        <v>-17.709860731372494</v>
      </c>
      <c r="U20" s="179">
        <v>-4.8428161965210279</v>
      </c>
      <c r="V20" s="180">
        <v>1.5957189051692238</v>
      </c>
      <c r="W20" s="178">
        <v>0</v>
      </c>
      <c r="X20" s="179">
        <v>-100</v>
      </c>
      <c r="Y20" s="180">
        <v>1.028548186902785</v>
      </c>
      <c r="Z20" s="178">
        <v>-0.79875219076313198</v>
      </c>
      <c r="AA20" s="179">
        <v>-10.422332542287398</v>
      </c>
      <c r="AB20" s="180">
        <v>-2.7751024103530613</v>
      </c>
    </row>
    <row r="21" spans="1:29" ht="6" customHeight="1" x14ac:dyDescent="0.35">
      <c r="A21" s="43"/>
      <c r="B21" s="350"/>
      <c r="C21" s="350"/>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62" t="s">
        <v>12</v>
      </c>
      <c r="C22" s="562"/>
      <c r="D22" s="287">
        <v>51.466268656716416</v>
      </c>
      <c r="E22" s="288">
        <v>41.272891640052634</v>
      </c>
      <c r="F22" s="289">
        <v>55.429413488672864</v>
      </c>
      <c r="G22" s="287">
        <v>13.644179104477612</v>
      </c>
      <c r="H22" s="288">
        <v>11.083252427016625</v>
      </c>
      <c r="I22" s="289">
        <v>13.801312831114165</v>
      </c>
      <c r="J22" s="287">
        <v>9.91044776119403E-2</v>
      </c>
      <c r="K22" s="288">
        <v>0</v>
      </c>
      <c r="L22" s="289">
        <v>2.6361757238469328</v>
      </c>
      <c r="M22" s="287">
        <v>64.881095890410961</v>
      </c>
      <c r="N22" s="288">
        <v>52.356144067069259</v>
      </c>
      <c r="O22" s="289">
        <v>71.866902043633957</v>
      </c>
      <c r="P22" s="126"/>
      <c r="Q22" s="287">
        <v>3.4289964966165956</v>
      </c>
      <c r="R22" s="288">
        <v>-8.6341955708751197</v>
      </c>
      <c r="S22" s="289">
        <v>-4.2570939055334946</v>
      </c>
      <c r="T22" s="287">
        <v>-13.975586037201541</v>
      </c>
      <c r="U22" s="288">
        <v>-1.1923155509796743</v>
      </c>
      <c r="V22" s="289">
        <v>7.6905954293885594</v>
      </c>
      <c r="W22" s="287">
        <v>0</v>
      </c>
      <c r="X22" s="288">
        <v>-100</v>
      </c>
      <c r="Y22" s="289">
        <v>-2.2024752428362375</v>
      </c>
      <c r="Z22" s="287">
        <v>-1.1272733345580253</v>
      </c>
      <c r="AA22" s="288">
        <v>-7.802232006537575</v>
      </c>
      <c r="AB22" s="289">
        <v>-2.095717453081857</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54" t="s">
        <v>9</v>
      </c>
      <c r="C24" s="554"/>
      <c r="D24" s="554"/>
      <c r="E24" s="554"/>
      <c r="F24" s="554"/>
      <c r="G24" s="554"/>
      <c r="H24" s="554"/>
      <c r="I24" s="554"/>
      <c r="J24" s="554"/>
      <c r="K24" s="554"/>
      <c r="L24" s="554"/>
      <c r="M24" s="554"/>
      <c r="N24" s="554"/>
      <c r="O24" s="554"/>
      <c r="P24" s="251"/>
      <c r="Q24" s="553"/>
      <c r="R24" s="553"/>
      <c r="S24" s="553"/>
      <c r="T24" s="553"/>
      <c r="U24" s="553"/>
      <c r="V24" s="553"/>
      <c r="W24" s="553"/>
      <c r="X24" s="553"/>
      <c r="Y24" s="553"/>
      <c r="Z24" s="553"/>
      <c r="AA24" s="553"/>
      <c r="AB24" s="553"/>
      <c r="AC24" s="1"/>
    </row>
    <row r="25" spans="1:29" ht="18" customHeight="1" x14ac:dyDescent="0.35">
      <c r="A25" s="43"/>
      <c r="B25" s="565" t="s">
        <v>43</v>
      </c>
      <c r="C25" s="565"/>
      <c r="D25" s="279">
        <v>116.24627767001761</v>
      </c>
      <c r="E25" s="280">
        <v>139.79424521598781</v>
      </c>
      <c r="F25" s="281">
        <v>120.81786220159967</v>
      </c>
      <c r="G25" s="279">
        <v>151.48336589491728</v>
      </c>
      <c r="H25" s="280">
        <v>156.11831766615612</v>
      </c>
      <c r="I25" s="281">
        <v>158.8347150198172</v>
      </c>
      <c r="J25" s="279">
        <v>117.9564123589122</v>
      </c>
      <c r="K25" s="280">
        <v>0</v>
      </c>
      <c r="L25" s="281">
        <v>86.199374760729526</v>
      </c>
      <c r="M25" s="279">
        <v>123.63197866105995</v>
      </c>
      <c r="N25" s="280">
        <v>144.43164546067868</v>
      </c>
      <c r="O25" s="281">
        <v>125.87336180371086</v>
      </c>
      <c r="P25" s="3"/>
      <c r="Q25" s="262">
        <v>-1.9107698641551756</v>
      </c>
      <c r="R25" s="263">
        <v>4.8984867113831854</v>
      </c>
      <c r="S25" s="264">
        <v>1.7905586900981114</v>
      </c>
      <c r="T25" s="262">
        <v>33.649399450454943</v>
      </c>
      <c r="U25" s="263">
        <v>12.06824834207945</v>
      </c>
      <c r="V25" s="264">
        <v>21.863226871167058</v>
      </c>
      <c r="W25" s="262">
        <v>0</v>
      </c>
      <c r="X25" s="263">
        <v>-100</v>
      </c>
      <c r="Y25" s="264">
        <v>15.169624338401057</v>
      </c>
      <c r="Z25" s="262">
        <v>5.6200884282071604</v>
      </c>
      <c r="AA25" s="263">
        <v>7.7151956496991199</v>
      </c>
      <c r="AB25" s="264">
        <v>6.9251344568717297</v>
      </c>
    </row>
    <row r="26" spans="1:29" ht="18" customHeight="1" x14ac:dyDescent="0.35">
      <c r="A26" s="43"/>
      <c r="B26" s="561" t="s">
        <v>46</v>
      </c>
      <c r="C26" s="561"/>
      <c r="D26" s="271">
        <v>132.02116882516211</v>
      </c>
      <c r="E26" s="66">
        <v>165.60474237969177</v>
      </c>
      <c r="F26" s="272">
        <v>141.70883305048369</v>
      </c>
      <c r="G26" s="271">
        <v>136.71461260018614</v>
      </c>
      <c r="H26" s="66">
        <v>159.61992335296546</v>
      </c>
      <c r="I26" s="272">
        <v>145.55897517945374</v>
      </c>
      <c r="J26" s="271">
        <v>116.3376057868369</v>
      </c>
      <c r="K26" s="66">
        <v>0</v>
      </c>
      <c r="L26" s="272">
        <v>84.821898857410076</v>
      </c>
      <c r="M26" s="271">
        <v>132.44635630183177</v>
      </c>
      <c r="N26" s="66">
        <v>164.29929116512398</v>
      </c>
      <c r="O26" s="272">
        <v>139.74620963350603</v>
      </c>
      <c r="P26" s="3"/>
      <c r="Q26" s="258">
        <v>-5.1030792539203444</v>
      </c>
      <c r="R26" s="63">
        <v>-0.69463059972820429</v>
      </c>
      <c r="S26" s="259">
        <v>0.77050362980713683</v>
      </c>
      <c r="T26" s="258">
        <v>19.03429931467182</v>
      </c>
      <c r="U26" s="63">
        <v>6.419082397217033</v>
      </c>
      <c r="V26" s="259">
        <v>6.4899435320551264</v>
      </c>
      <c r="W26" s="258">
        <v>0</v>
      </c>
      <c r="X26" s="63">
        <v>-100</v>
      </c>
      <c r="Y26" s="259">
        <v>13.688633678880839</v>
      </c>
      <c r="Z26" s="258">
        <v>-1.3094145734561022</v>
      </c>
      <c r="AA26" s="63">
        <v>0.87635483044595308</v>
      </c>
      <c r="AB26" s="259">
        <v>2.1085131936915409</v>
      </c>
    </row>
    <row r="27" spans="1:29" ht="18" customHeight="1" x14ac:dyDescent="0.35">
      <c r="A27" s="43"/>
      <c r="B27" s="561" t="s">
        <v>47</v>
      </c>
      <c r="C27" s="561"/>
      <c r="D27" s="271">
        <v>136.7034178526531</v>
      </c>
      <c r="E27" s="66">
        <v>177.64903626528192</v>
      </c>
      <c r="F27" s="272">
        <v>151.59082445455607</v>
      </c>
      <c r="G27" s="271">
        <v>133.01173847023804</v>
      </c>
      <c r="H27" s="66">
        <v>162.3987274966403</v>
      </c>
      <c r="I27" s="272">
        <v>148.96638938085246</v>
      </c>
      <c r="J27" s="271">
        <v>117.02684700770142</v>
      </c>
      <c r="K27" s="66">
        <v>0</v>
      </c>
      <c r="L27" s="272">
        <v>86.447782682207972</v>
      </c>
      <c r="M27" s="271">
        <v>135.84857135321138</v>
      </c>
      <c r="N27" s="66">
        <v>174.55327681316649</v>
      </c>
      <c r="O27" s="272">
        <v>148.2581333755837</v>
      </c>
      <c r="P27" s="3"/>
      <c r="Q27" s="258">
        <v>-7.3745964591575772</v>
      </c>
      <c r="R27" s="63">
        <v>-1.3735848117985889</v>
      </c>
      <c r="S27" s="259">
        <v>1.1280081893840888</v>
      </c>
      <c r="T27" s="258">
        <v>14.241183142964561</v>
      </c>
      <c r="U27" s="63">
        <v>5.9664592167735169</v>
      </c>
      <c r="V27" s="259">
        <v>6.2128289722865322</v>
      </c>
      <c r="W27" s="258">
        <v>0</v>
      </c>
      <c r="X27" s="63">
        <v>-100</v>
      </c>
      <c r="Y27" s="259">
        <v>15.940440616600913</v>
      </c>
      <c r="Z27" s="258">
        <v>-4.2622178907957151</v>
      </c>
      <c r="AA27" s="63">
        <v>0.25090760332850731</v>
      </c>
      <c r="AB27" s="259">
        <v>2.1695026290966739</v>
      </c>
    </row>
    <row r="28" spans="1:29" ht="18" customHeight="1" x14ac:dyDescent="0.35">
      <c r="A28" s="43"/>
      <c r="B28" s="561" t="s">
        <v>48</v>
      </c>
      <c r="C28" s="561"/>
      <c r="D28" s="271">
        <v>135.00720583208528</v>
      </c>
      <c r="E28" s="66">
        <v>172.96146385636229</v>
      </c>
      <c r="F28" s="272">
        <v>147.44618749442219</v>
      </c>
      <c r="G28" s="271">
        <v>136.93287235321361</v>
      </c>
      <c r="H28" s="66">
        <v>161.23232724378397</v>
      </c>
      <c r="I28" s="272">
        <v>147.88760003009813</v>
      </c>
      <c r="J28" s="271">
        <v>119.12846045482381</v>
      </c>
      <c r="K28" s="66">
        <v>0</v>
      </c>
      <c r="L28" s="272">
        <v>85.540656766902245</v>
      </c>
      <c r="M28" s="271">
        <v>134.89210490357971</v>
      </c>
      <c r="N28" s="66">
        <v>170.65418563666765</v>
      </c>
      <c r="O28" s="272">
        <v>144.80455982363804</v>
      </c>
      <c r="P28" s="3"/>
      <c r="Q28" s="258">
        <v>-5.4681764589357584</v>
      </c>
      <c r="R28" s="63">
        <v>-0.98735427054444846</v>
      </c>
      <c r="S28" s="259">
        <v>0.17556414547500546</v>
      </c>
      <c r="T28" s="258">
        <v>17.624687513433496</v>
      </c>
      <c r="U28" s="63">
        <v>7.6078532438055877</v>
      </c>
      <c r="V28" s="259">
        <v>6.7365402394210001</v>
      </c>
      <c r="W28" s="258">
        <v>0</v>
      </c>
      <c r="X28" s="63">
        <v>-100</v>
      </c>
      <c r="Y28" s="259">
        <v>15.020027444435652</v>
      </c>
      <c r="Z28" s="258">
        <v>-1.7207149728676638</v>
      </c>
      <c r="AA28" s="63">
        <v>0.90893284830388921</v>
      </c>
      <c r="AB28" s="259">
        <v>1.6012269684901723</v>
      </c>
    </row>
    <row r="29" spans="1:29" ht="18" customHeight="1" x14ac:dyDescent="0.35">
      <c r="A29" s="43"/>
      <c r="B29" s="561" t="s">
        <v>49</v>
      </c>
      <c r="C29" s="561"/>
      <c r="D29" s="271">
        <v>121.70737329392428</v>
      </c>
      <c r="E29" s="66">
        <v>144.8856702548905</v>
      </c>
      <c r="F29" s="272">
        <v>128.86865625426324</v>
      </c>
      <c r="G29" s="271">
        <v>139.29138943613458</v>
      </c>
      <c r="H29" s="66">
        <v>147.27926527583074</v>
      </c>
      <c r="I29" s="272">
        <v>145.24397038314464</v>
      </c>
      <c r="J29" s="271">
        <v>118.41228100473192</v>
      </c>
      <c r="K29" s="66">
        <v>0</v>
      </c>
      <c r="L29" s="272">
        <v>85.287421417027375</v>
      </c>
      <c r="M29" s="271">
        <v>125.95086533276964</v>
      </c>
      <c r="N29" s="66">
        <v>145.54744291884475</v>
      </c>
      <c r="O29" s="272">
        <v>130.30557071865402</v>
      </c>
      <c r="P29" s="3"/>
      <c r="Q29" s="258">
        <v>-5.699922440904122</v>
      </c>
      <c r="R29" s="63">
        <v>-0.7862167883386203</v>
      </c>
      <c r="S29" s="259">
        <v>-1.0140173275770137</v>
      </c>
      <c r="T29" s="258">
        <v>20.630636998461682</v>
      </c>
      <c r="U29" s="63">
        <v>9.226677959806409</v>
      </c>
      <c r="V29" s="259">
        <v>10.763085306171689</v>
      </c>
      <c r="W29" s="258">
        <v>0</v>
      </c>
      <c r="X29" s="63">
        <v>-100</v>
      </c>
      <c r="Y29" s="259">
        <v>15.704097634943251</v>
      </c>
      <c r="Z29" s="258">
        <v>0.94508268021085073</v>
      </c>
      <c r="AA29" s="63">
        <v>2.1730735594955339</v>
      </c>
      <c r="AB29" s="259">
        <v>2.1342196158611051</v>
      </c>
    </row>
    <row r="30" spans="1:29" ht="18" customHeight="1" x14ac:dyDescent="0.35">
      <c r="A30" s="43"/>
      <c r="B30" s="566" t="s">
        <v>76</v>
      </c>
      <c r="C30" s="566"/>
      <c r="D30" s="282">
        <v>130.45543659655416</v>
      </c>
      <c r="E30" s="283">
        <v>164.64071101857806</v>
      </c>
      <c r="F30" s="284">
        <v>139.77675093378369</v>
      </c>
      <c r="G30" s="282">
        <v>138.9186068301286</v>
      </c>
      <c r="H30" s="283">
        <v>157.62304055769721</v>
      </c>
      <c r="I30" s="284">
        <v>148.64006584517682</v>
      </c>
      <c r="J30" s="282">
        <v>117.37115784888142</v>
      </c>
      <c r="K30" s="283">
        <v>0</v>
      </c>
      <c r="L30" s="284">
        <v>85.658754142490096</v>
      </c>
      <c r="M30" s="282">
        <v>131.62546648033683</v>
      </c>
      <c r="N30" s="283">
        <v>163.05167850393448</v>
      </c>
      <c r="O30" s="284">
        <v>138.96315112648125</v>
      </c>
      <c r="P30" s="3"/>
      <c r="Q30" s="265">
        <v>-5.683128806183948</v>
      </c>
      <c r="R30" s="266">
        <v>-0.20259989204513038</v>
      </c>
      <c r="S30" s="267">
        <v>0.61996299940346022</v>
      </c>
      <c r="T30" s="265">
        <v>20.355335198126191</v>
      </c>
      <c r="U30" s="266">
        <v>7.936691236084835</v>
      </c>
      <c r="V30" s="267">
        <v>9.3332351512708822</v>
      </c>
      <c r="W30" s="265">
        <v>0</v>
      </c>
      <c r="X30" s="266">
        <v>-100</v>
      </c>
      <c r="Y30" s="267">
        <v>15.103565631124178</v>
      </c>
      <c r="Z30" s="265">
        <v>-1.0872396503333066</v>
      </c>
      <c r="AA30" s="266">
        <v>1.7829483724005979</v>
      </c>
      <c r="AB30" s="267">
        <v>2.679722418748316</v>
      </c>
    </row>
    <row r="31" spans="1:29" ht="6" customHeight="1" x14ac:dyDescent="0.35">
      <c r="A31" s="43"/>
      <c r="B31" s="350"/>
      <c r="C31" s="350"/>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60" t="s">
        <v>50</v>
      </c>
      <c r="C32" s="560"/>
      <c r="D32" s="296">
        <v>93.278833529910912</v>
      </c>
      <c r="E32" s="297">
        <v>105.8071645759415</v>
      </c>
      <c r="F32" s="298">
        <v>114.24738621805422</v>
      </c>
      <c r="G32" s="296">
        <v>134.04141239548164</v>
      </c>
      <c r="H32" s="297">
        <v>130.76084448715457</v>
      </c>
      <c r="I32" s="298">
        <v>143.1497918322537</v>
      </c>
      <c r="J32" s="296">
        <v>113.49864457377993</v>
      </c>
      <c r="K32" s="297">
        <v>0</v>
      </c>
      <c r="L32" s="298">
        <v>85.16895329442805</v>
      </c>
      <c r="M32" s="296">
        <v>101.45203211062393</v>
      </c>
      <c r="N32" s="297">
        <v>111.99731671062969</v>
      </c>
      <c r="O32" s="298">
        <v>119.23440946799933</v>
      </c>
      <c r="P32" s="3"/>
      <c r="Q32" s="290">
        <v>-5.5713671265678633</v>
      </c>
      <c r="R32" s="291">
        <v>2.2171172946885066E-2</v>
      </c>
      <c r="S32" s="292">
        <v>-1.2231915548112577</v>
      </c>
      <c r="T32" s="290">
        <v>14.870567305115403</v>
      </c>
      <c r="U32" s="291">
        <v>8.9872794683671966</v>
      </c>
      <c r="V32" s="292">
        <v>17.654262793558193</v>
      </c>
      <c r="W32" s="290">
        <v>0</v>
      </c>
      <c r="X32" s="291">
        <v>-100</v>
      </c>
      <c r="Y32" s="292">
        <v>16.478085030119441</v>
      </c>
      <c r="Z32" s="290">
        <v>-2.6857030183984998</v>
      </c>
      <c r="AA32" s="291">
        <v>2.9520355408071723</v>
      </c>
      <c r="AB32" s="292">
        <v>3.7707412605527373</v>
      </c>
    </row>
    <row r="33" spans="1:29" ht="18" customHeight="1" x14ac:dyDescent="0.35">
      <c r="A33" s="43"/>
      <c r="B33" s="563" t="s">
        <v>51</v>
      </c>
      <c r="C33" s="563"/>
      <c r="D33" s="181">
        <v>95.830404101662253</v>
      </c>
      <c r="E33" s="65">
        <v>107.88826631324251</v>
      </c>
      <c r="F33" s="182">
        <v>115.19270740695828</v>
      </c>
      <c r="G33" s="181">
        <v>135.18346151168203</v>
      </c>
      <c r="H33" s="65">
        <v>135.47227424825681</v>
      </c>
      <c r="I33" s="182">
        <v>145.07754624868534</v>
      </c>
      <c r="J33" s="181">
        <v>120.51943183530852</v>
      </c>
      <c r="K33" s="65">
        <v>0</v>
      </c>
      <c r="L33" s="182">
        <v>85.529688018236968</v>
      </c>
      <c r="M33" s="181">
        <v>103.04745140424146</v>
      </c>
      <c r="N33" s="65">
        <v>113.56115607621585</v>
      </c>
      <c r="O33" s="182">
        <v>119.6494162678228</v>
      </c>
      <c r="P33" s="3"/>
      <c r="Q33" s="176">
        <v>-4.5245475224397564</v>
      </c>
      <c r="R33" s="64">
        <v>0.77698109431061024</v>
      </c>
      <c r="S33" s="177">
        <v>-0.65032710266517968</v>
      </c>
      <c r="T33" s="176">
        <v>17.136671701034246</v>
      </c>
      <c r="U33" s="64">
        <v>11.040854185567275</v>
      </c>
      <c r="V33" s="177">
        <v>19.327407762074468</v>
      </c>
      <c r="W33" s="176">
        <v>0</v>
      </c>
      <c r="X33" s="64">
        <v>-100</v>
      </c>
      <c r="Y33" s="177">
        <v>14.719807282090953</v>
      </c>
      <c r="Z33" s="176">
        <v>-1.0117872749797701</v>
      </c>
      <c r="AA33" s="64">
        <v>3.5745743890784705</v>
      </c>
      <c r="AB33" s="177">
        <v>3.8695069559921298</v>
      </c>
    </row>
    <row r="34" spans="1:29" ht="18" customHeight="1" x14ac:dyDescent="0.35">
      <c r="A34" s="43"/>
      <c r="B34" s="564" t="s">
        <v>77</v>
      </c>
      <c r="C34" s="564"/>
      <c r="D34" s="275">
        <v>94.632947527388453</v>
      </c>
      <c r="E34" s="276">
        <v>106.93865311937492</v>
      </c>
      <c r="F34" s="277">
        <v>114.74569413422319</v>
      </c>
      <c r="G34" s="275">
        <v>134.61466352865773</v>
      </c>
      <c r="H34" s="276">
        <v>133.03754815180042</v>
      </c>
      <c r="I34" s="277">
        <v>144.08117432940244</v>
      </c>
      <c r="J34" s="275">
        <v>118.17874470019326</v>
      </c>
      <c r="K34" s="276">
        <v>0</v>
      </c>
      <c r="L34" s="277">
        <v>85.348172509646645</v>
      </c>
      <c r="M34" s="352">
        <v>102.28811275722758</v>
      </c>
      <c r="N34" s="353">
        <v>112.82623959577802</v>
      </c>
      <c r="O34" s="354">
        <v>119.44878087343884</v>
      </c>
      <c r="P34" s="3"/>
      <c r="Q34" s="178">
        <v>-5.048485339275337</v>
      </c>
      <c r="R34" s="179">
        <v>0.44305203116865338</v>
      </c>
      <c r="S34" s="180">
        <v>-0.92011897002842524</v>
      </c>
      <c r="T34" s="178">
        <v>15.987321364187103</v>
      </c>
      <c r="U34" s="179">
        <v>10.003735734847027</v>
      </c>
      <c r="V34" s="180">
        <v>18.462115941617849</v>
      </c>
      <c r="W34" s="178">
        <v>0</v>
      </c>
      <c r="X34" s="179">
        <v>-100</v>
      </c>
      <c r="Y34" s="180">
        <v>15.610683322672408</v>
      </c>
      <c r="Z34" s="178">
        <v>-1.8074791854707077</v>
      </c>
      <c r="AA34" s="179">
        <v>3.2885681334146182</v>
      </c>
      <c r="AB34" s="180">
        <v>3.8225106467915335</v>
      </c>
    </row>
    <row r="35" spans="1:29" ht="6" customHeight="1" x14ac:dyDescent="0.35">
      <c r="A35" s="43"/>
      <c r="B35" s="350"/>
      <c r="C35" s="350"/>
      <c r="D35" s="66"/>
      <c r="E35" s="66"/>
      <c r="F35" s="66"/>
      <c r="G35" s="66"/>
      <c r="H35" s="66"/>
      <c r="I35" s="66"/>
      <c r="J35" s="66"/>
      <c r="K35" s="66"/>
      <c r="L35" s="66"/>
      <c r="M35" s="355"/>
      <c r="N35" s="355"/>
      <c r="O35" s="355"/>
      <c r="P35" s="3"/>
      <c r="Q35" s="63"/>
      <c r="R35" s="63"/>
      <c r="S35" s="63"/>
      <c r="T35" s="63"/>
      <c r="U35" s="63"/>
      <c r="V35" s="63"/>
      <c r="W35" s="63"/>
      <c r="X35" s="63"/>
      <c r="Y35" s="63"/>
      <c r="Z35" s="63"/>
      <c r="AA35" s="63"/>
      <c r="AB35" s="63"/>
    </row>
    <row r="36" spans="1:29" ht="18" customHeight="1" x14ac:dyDescent="0.35">
      <c r="A36" s="43"/>
      <c r="B36" s="562" t="s">
        <v>12</v>
      </c>
      <c r="C36" s="562"/>
      <c r="D36" s="293">
        <v>120.00222722316312</v>
      </c>
      <c r="E36" s="294">
        <v>149.63699079525304</v>
      </c>
      <c r="F36" s="295">
        <v>131.90045680795455</v>
      </c>
      <c r="G36" s="293">
        <v>138.03833027041219</v>
      </c>
      <c r="H36" s="294">
        <v>150.46744583393087</v>
      </c>
      <c r="I36" s="295">
        <v>148.57304244331388</v>
      </c>
      <c r="J36" s="293">
        <v>119.59036144578313</v>
      </c>
      <c r="K36" s="294">
        <v>0</v>
      </c>
      <c r="L36" s="295">
        <v>83.842281893009215</v>
      </c>
      <c r="M36" s="293">
        <v>122.37554421998513</v>
      </c>
      <c r="N36" s="294">
        <v>149.81278950974897</v>
      </c>
      <c r="O36" s="295">
        <v>133.33941929378952</v>
      </c>
      <c r="P36" s="3"/>
      <c r="Q36" s="287">
        <v>-5.3697010668975222</v>
      </c>
      <c r="R36" s="288">
        <v>0.56904079678797992</v>
      </c>
      <c r="S36" s="289">
        <v>0.35171191656630685</v>
      </c>
      <c r="T36" s="287">
        <v>19.611627270895394</v>
      </c>
      <c r="U36" s="288">
        <v>8.0149067004295276</v>
      </c>
      <c r="V36" s="289">
        <v>12.857176301998798</v>
      </c>
      <c r="W36" s="287">
        <v>0</v>
      </c>
      <c r="X36" s="288">
        <v>-100</v>
      </c>
      <c r="Y36" s="289">
        <v>9.8689051783313086</v>
      </c>
      <c r="Z36" s="287">
        <v>-1.3535690083980505</v>
      </c>
      <c r="AA36" s="288">
        <v>2.3447663335721849</v>
      </c>
      <c r="AB36" s="289">
        <v>3.0043456533376971</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54" t="s">
        <v>10</v>
      </c>
      <c r="C38" s="554"/>
      <c r="D38" s="554"/>
      <c r="E38" s="554"/>
      <c r="F38" s="554"/>
      <c r="G38" s="554"/>
      <c r="H38" s="554"/>
      <c r="I38" s="554"/>
      <c r="J38" s="554"/>
      <c r="K38" s="554"/>
      <c r="L38" s="554"/>
      <c r="M38" s="554"/>
      <c r="N38" s="554"/>
      <c r="O38" s="554"/>
      <c r="P38" s="251"/>
      <c r="Q38" s="553"/>
      <c r="R38" s="553"/>
      <c r="S38" s="553"/>
      <c r="T38" s="553"/>
      <c r="U38" s="553"/>
      <c r="V38" s="553"/>
      <c r="W38" s="553"/>
      <c r="X38" s="553"/>
      <c r="Y38" s="553"/>
      <c r="Z38" s="553"/>
      <c r="AA38" s="553"/>
      <c r="AB38" s="553"/>
      <c r="AC38" s="1"/>
    </row>
    <row r="39" spans="1:29" ht="18" customHeight="1" x14ac:dyDescent="0.35">
      <c r="A39" s="43"/>
      <c r="B39" s="565" t="s">
        <v>43</v>
      </c>
      <c r="C39" s="565"/>
      <c r="D39" s="279">
        <v>35.659549664281215</v>
      </c>
      <c r="E39" s="280">
        <v>32.192405508184358</v>
      </c>
      <c r="F39" s="281">
        <v>48.588120684828091</v>
      </c>
      <c r="G39" s="279">
        <v>15.093986902002266</v>
      </c>
      <c r="H39" s="280">
        <v>14.265983469360558</v>
      </c>
      <c r="I39" s="281">
        <v>16.457094069721954</v>
      </c>
      <c r="J39" s="279">
        <v>9.8254207333581173E-2</v>
      </c>
      <c r="K39" s="280">
        <v>0</v>
      </c>
      <c r="L39" s="281">
        <v>3.0027768063900058</v>
      </c>
      <c r="M39" s="279">
        <v>48.917198508621496</v>
      </c>
      <c r="N39" s="280">
        <v>46.458388977544914</v>
      </c>
      <c r="O39" s="281">
        <v>68.047991560940048</v>
      </c>
      <c r="P39" s="3"/>
      <c r="Q39" s="262">
        <v>5.7629562699281758</v>
      </c>
      <c r="R39" s="263">
        <v>-5.6040810631806082</v>
      </c>
      <c r="S39" s="264">
        <v>-3.776827151493126</v>
      </c>
      <c r="T39" s="262">
        <v>19.154419743215982</v>
      </c>
      <c r="U39" s="263">
        <v>12.74619110460382</v>
      </c>
      <c r="V39" s="264">
        <v>45.87243914616424</v>
      </c>
      <c r="W39" s="262">
        <v>0</v>
      </c>
      <c r="X39" s="263">
        <v>-100</v>
      </c>
      <c r="Y39" s="264">
        <v>14.258878916558649</v>
      </c>
      <c r="Z39" s="262">
        <v>5.1922505997087747</v>
      </c>
      <c r="AA39" s="263">
        <v>-1.4243849945484237</v>
      </c>
      <c r="AB39" s="264">
        <v>5.6561756379509456</v>
      </c>
    </row>
    <row r="40" spans="1:29" ht="18" customHeight="1" x14ac:dyDescent="0.35">
      <c r="A40" s="43"/>
      <c r="B40" s="561" t="s">
        <v>46</v>
      </c>
      <c r="C40" s="561"/>
      <c r="D40" s="271">
        <v>70.217600982316043</v>
      </c>
      <c r="E40" s="66">
        <v>77.439039910820796</v>
      </c>
      <c r="F40" s="272">
        <v>77.316701904890962</v>
      </c>
      <c r="G40" s="271">
        <v>18.154265459899104</v>
      </c>
      <c r="H40" s="66">
        <v>20.823213490035091</v>
      </c>
      <c r="I40" s="272">
        <v>22.170473100675768</v>
      </c>
      <c r="J40" s="271">
        <v>0.33928846599502777</v>
      </c>
      <c r="K40" s="66">
        <v>0</v>
      </c>
      <c r="L40" s="272">
        <v>3.0209948571644278</v>
      </c>
      <c r="M40" s="271">
        <v>85.282300055674241</v>
      </c>
      <c r="N40" s="66">
        <v>98.262253400855883</v>
      </c>
      <c r="O40" s="272">
        <v>102.50816986273117</v>
      </c>
      <c r="P40" s="3"/>
      <c r="Q40" s="258">
        <v>-3.7316888463546278</v>
      </c>
      <c r="R40" s="63">
        <v>-8.8103452213081486</v>
      </c>
      <c r="S40" s="259">
        <v>-4.9740515628113835</v>
      </c>
      <c r="T40" s="258">
        <v>18.647895784072468</v>
      </c>
      <c r="U40" s="63">
        <v>13.441127448140067</v>
      </c>
      <c r="V40" s="259">
        <v>18.180473673429187</v>
      </c>
      <c r="W40" s="258">
        <v>0</v>
      </c>
      <c r="X40" s="63">
        <v>-100</v>
      </c>
      <c r="Y40" s="259">
        <v>16.988388084746678</v>
      </c>
      <c r="Z40" s="258">
        <v>-3.6544851866534565</v>
      </c>
      <c r="AA40" s="63">
        <v>-5.130378681577656</v>
      </c>
      <c r="AB40" s="259">
        <v>-0.19254585571080499</v>
      </c>
    </row>
    <row r="41" spans="1:29" ht="18" customHeight="1" x14ac:dyDescent="0.35">
      <c r="A41" s="43"/>
      <c r="B41" s="561" t="s">
        <v>47</v>
      </c>
      <c r="C41" s="561"/>
      <c r="D41" s="271">
        <v>92.281323427747395</v>
      </c>
      <c r="E41" s="66">
        <v>96.920221547481688</v>
      </c>
      <c r="F41" s="272">
        <v>92.787355486529549</v>
      </c>
      <c r="G41" s="271">
        <v>16.96187795954663</v>
      </c>
      <c r="H41" s="66">
        <v>22.566411945272279</v>
      </c>
      <c r="I41" s="272">
        <v>25.209181404256078</v>
      </c>
      <c r="J41" s="271">
        <v>0.29612045271445797</v>
      </c>
      <c r="K41" s="66">
        <v>0</v>
      </c>
      <c r="L41" s="272">
        <v>3.0206425845807945</v>
      </c>
      <c r="M41" s="271">
        <v>106.00559851955326</v>
      </c>
      <c r="N41" s="66">
        <v>119.48663349275397</v>
      </c>
      <c r="O41" s="272">
        <v>121.01717947536642</v>
      </c>
      <c r="P41" s="3"/>
      <c r="Q41" s="258">
        <v>-3.0169258716860878</v>
      </c>
      <c r="R41" s="63">
        <v>-5.9006002593630207</v>
      </c>
      <c r="S41" s="259">
        <v>-3.1591130107513155</v>
      </c>
      <c r="T41" s="258">
        <v>1.1153202660910908</v>
      </c>
      <c r="U41" s="63">
        <v>3.4836088541148955</v>
      </c>
      <c r="V41" s="259">
        <v>13.793054324698069</v>
      </c>
      <c r="W41" s="258">
        <v>0</v>
      </c>
      <c r="X41" s="63">
        <v>-100</v>
      </c>
      <c r="Y41" s="259">
        <v>24.560731191794524</v>
      </c>
      <c r="Z41" s="258">
        <v>-5.5919526512429494</v>
      </c>
      <c r="AA41" s="63">
        <v>-4.5235073080494734</v>
      </c>
      <c r="AB41" s="259">
        <v>0.51861520296560415</v>
      </c>
    </row>
    <row r="42" spans="1:29" ht="18" customHeight="1" x14ac:dyDescent="0.35">
      <c r="A42" s="43"/>
      <c r="B42" s="561" t="s">
        <v>48</v>
      </c>
      <c r="C42" s="561"/>
      <c r="D42" s="271">
        <v>85.106979651896751</v>
      </c>
      <c r="E42" s="66">
        <v>90.079197608069123</v>
      </c>
      <c r="F42" s="272">
        <v>88.556618293016427</v>
      </c>
      <c r="G42" s="271">
        <v>17.075728656210092</v>
      </c>
      <c r="H42" s="66">
        <v>20.563198751613751</v>
      </c>
      <c r="I42" s="272">
        <v>24.527245506567592</v>
      </c>
      <c r="J42" s="271">
        <v>0.17865378524119888</v>
      </c>
      <c r="K42" s="66">
        <v>0</v>
      </c>
      <c r="L42" s="272">
        <v>3.0280689456110457</v>
      </c>
      <c r="M42" s="271">
        <v>98.936884968702728</v>
      </c>
      <c r="N42" s="66">
        <v>110.64239635968288</v>
      </c>
      <c r="O42" s="272">
        <v>116.11193274519506</v>
      </c>
      <c r="P42" s="3"/>
      <c r="Q42" s="258">
        <v>0.53221222471777885</v>
      </c>
      <c r="R42" s="63">
        <v>-6.281175690907749</v>
      </c>
      <c r="S42" s="259">
        <v>-3.5308640032685665</v>
      </c>
      <c r="T42" s="258">
        <v>-7.3029192150023778</v>
      </c>
      <c r="U42" s="63">
        <v>1.2661015441994588</v>
      </c>
      <c r="V42" s="259">
        <v>15.340468941583946</v>
      </c>
      <c r="W42" s="258">
        <v>0</v>
      </c>
      <c r="X42" s="63">
        <v>-100</v>
      </c>
      <c r="Y42" s="259">
        <v>20.617729259755773</v>
      </c>
      <c r="Z42" s="258">
        <v>-4.3227110553091954</v>
      </c>
      <c r="AA42" s="63">
        <v>-5.2210085575368117</v>
      </c>
      <c r="AB42" s="259">
        <v>0.46594322785451314</v>
      </c>
    </row>
    <row r="43" spans="1:29" ht="18" customHeight="1" x14ac:dyDescent="0.35">
      <c r="A43" s="43"/>
      <c r="B43" s="561" t="s">
        <v>49</v>
      </c>
      <c r="C43" s="561"/>
      <c r="D43" s="271">
        <v>50.765493782501153</v>
      </c>
      <c r="E43" s="66">
        <v>46.178272436326004</v>
      </c>
      <c r="F43" s="272">
        <v>63.84860013018212</v>
      </c>
      <c r="G43" s="271">
        <v>21.399060440898896</v>
      </c>
      <c r="H43" s="66">
        <v>17.937393607050549</v>
      </c>
      <c r="I43" s="272">
        <v>22.17715146958443</v>
      </c>
      <c r="J43" s="271">
        <v>8.8800617076140939E-2</v>
      </c>
      <c r="K43" s="66">
        <v>0</v>
      </c>
      <c r="L43" s="272">
        <v>2.9724940587474848</v>
      </c>
      <c r="M43" s="271">
        <v>69.260783965918037</v>
      </c>
      <c r="N43" s="66">
        <v>64.11566604337655</v>
      </c>
      <c r="O43" s="272">
        <v>88.998245658514037</v>
      </c>
      <c r="P43" s="3"/>
      <c r="Q43" s="258">
        <v>5.6049839803719816</v>
      </c>
      <c r="R43" s="63">
        <v>-12.805702647963196</v>
      </c>
      <c r="S43" s="259">
        <v>-6.6778558662673015</v>
      </c>
      <c r="T43" s="258">
        <v>7.8341196735445857</v>
      </c>
      <c r="U43" s="63">
        <v>4.3291399066976668</v>
      </c>
      <c r="V43" s="259">
        <v>17.146940560446421</v>
      </c>
      <c r="W43" s="258">
        <v>0</v>
      </c>
      <c r="X43" s="63">
        <v>-100</v>
      </c>
      <c r="Y43" s="259">
        <v>15.446141547215518</v>
      </c>
      <c r="Z43" s="258">
        <v>1.7206789785446517</v>
      </c>
      <c r="AA43" s="63">
        <v>-8.99572030169284</v>
      </c>
      <c r="AB43" s="259">
        <v>-1.0286707507461903</v>
      </c>
    </row>
    <row r="44" spans="1:29" ht="18" customHeight="1" x14ac:dyDescent="0.35">
      <c r="A44" s="43"/>
      <c r="B44" s="566" t="s">
        <v>76</v>
      </c>
      <c r="C44" s="566"/>
      <c r="D44" s="282">
        <v>66.911895451648931</v>
      </c>
      <c r="E44" s="283">
        <v>68.670920432778928</v>
      </c>
      <c r="F44" s="284">
        <v>74.289550442742822</v>
      </c>
      <c r="G44" s="282">
        <v>17.733767676557186</v>
      </c>
      <c r="H44" s="283">
        <v>19.244083917673208</v>
      </c>
      <c r="I44" s="284">
        <v>22.119884879602555</v>
      </c>
      <c r="J44" s="282">
        <v>0.20062141831541072</v>
      </c>
      <c r="K44" s="283">
        <v>0</v>
      </c>
      <c r="L44" s="284">
        <v>3.0090399143093194</v>
      </c>
      <c r="M44" s="282">
        <v>81.773752611034411</v>
      </c>
      <c r="N44" s="283">
        <v>87.915004350452136</v>
      </c>
      <c r="O44" s="284">
        <v>99.4184752366547</v>
      </c>
      <c r="P44" s="3"/>
      <c r="Q44" s="265">
        <v>-3.7033235423305763E-2</v>
      </c>
      <c r="R44" s="266">
        <v>-7.5820196492014045</v>
      </c>
      <c r="S44" s="267">
        <v>-4.2572279278802752</v>
      </c>
      <c r="T44" s="265">
        <v>6.8499888740226096</v>
      </c>
      <c r="U44" s="266">
        <v>6.4910034727130137</v>
      </c>
      <c r="V44" s="267">
        <v>19.698597587406187</v>
      </c>
      <c r="W44" s="265">
        <v>0</v>
      </c>
      <c r="X44" s="266">
        <v>-100</v>
      </c>
      <c r="Y44" s="267">
        <v>18.267395780991666</v>
      </c>
      <c r="Z44" s="265">
        <v>-2.3926180795171081</v>
      </c>
      <c r="AA44" s="266">
        <v>-5.1635802473548091</v>
      </c>
      <c r="AB44" s="267">
        <v>0.81294408838528809</v>
      </c>
    </row>
    <row r="45" spans="1:29" ht="6" customHeight="1" x14ac:dyDescent="0.35">
      <c r="A45" s="43"/>
      <c r="B45" s="350"/>
      <c r="C45" s="350"/>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60" t="s">
        <v>50</v>
      </c>
      <c r="C46" s="560"/>
      <c r="D46" s="296">
        <v>50.610642035998545</v>
      </c>
      <c r="E46" s="297">
        <v>36.218605622484937</v>
      </c>
      <c r="F46" s="298">
        <v>58.479549295315714</v>
      </c>
      <c r="G46" s="296">
        <v>21.679747472866811</v>
      </c>
      <c r="H46" s="297">
        <v>14.766623267174875</v>
      </c>
      <c r="I46" s="298">
        <v>22.355619703377734</v>
      </c>
      <c r="J46" s="296">
        <v>0.11590509702090895</v>
      </c>
      <c r="K46" s="297">
        <v>0</v>
      </c>
      <c r="L46" s="298">
        <v>2.9555721701953916</v>
      </c>
      <c r="M46" s="296">
        <v>69.334000316958011</v>
      </c>
      <c r="N46" s="297">
        <v>50.985228889659815</v>
      </c>
      <c r="O46" s="298">
        <v>83.790741168888843</v>
      </c>
      <c r="P46" s="3"/>
      <c r="Q46" s="290">
        <v>6.6451528311997867</v>
      </c>
      <c r="R46" s="291">
        <v>-12.078142853031142</v>
      </c>
      <c r="S46" s="292">
        <v>-5.9178276757083745</v>
      </c>
      <c r="T46" s="290">
        <v>-9.4329783763413726</v>
      </c>
      <c r="U46" s="291">
        <v>2.385457610942916</v>
      </c>
      <c r="V46" s="292">
        <v>19.021067591371743</v>
      </c>
      <c r="W46" s="290">
        <v>0</v>
      </c>
      <c r="X46" s="291">
        <v>-100</v>
      </c>
      <c r="Y46" s="292">
        <v>16.19337377987042</v>
      </c>
      <c r="Z46" s="290">
        <v>-2.1045736539675977</v>
      </c>
      <c r="AA46" s="291">
        <v>-8.7494929308959382</v>
      </c>
      <c r="AB46" s="292">
        <v>0.36679260739487951</v>
      </c>
    </row>
    <row r="47" spans="1:29" ht="18" customHeight="1" x14ac:dyDescent="0.35">
      <c r="A47" s="43"/>
      <c r="B47" s="563" t="s">
        <v>51</v>
      </c>
      <c r="C47" s="563"/>
      <c r="D47" s="181">
        <v>58.797317721857105</v>
      </c>
      <c r="E47" s="65">
        <v>44.004215758292524</v>
      </c>
      <c r="F47" s="182">
        <v>65.729465045153646</v>
      </c>
      <c r="G47" s="181">
        <v>22.035639606122412</v>
      </c>
      <c r="H47" s="65">
        <v>14.30573895224471</v>
      </c>
      <c r="I47" s="182">
        <v>21.178870109972646</v>
      </c>
      <c r="J47" s="181">
        <v>0.24608248948047654</v>
      </c>
      <c r="K47" s="65">
        <v>0</v>
      </c>
      <c r="L47" s="182">
        <v>2.9305422089416284</v>
      </c>
      <c r="M47" s="181">
        <v>77.541719846888512</v>
      </c>
      <c r="N47" s="65">
        <v>58.309954710537234</v>
      </c>
      <c r="O47" s="182">
        <v>89.838877364067912</v>
      </c>
      <c r="P47" s="3"/>
      <c r="Q47" s="176">
        <v>1.795448769215771</v>
      </c>
      <c r="R47" s="64">
        <v>-9.5361530608613911</v>
      </c>
      <c r="S47" s="177">
        <v>-4.24298949279647</v>
      </c>
      <c r="T47" s="176">
        <v>0.59918580152412837</v>
      </c>
      <c r="U47" s="64">
        <v>7.1802464588626487</v>
      </c>
      <c r="V47" s="177">
        <v>21.792658697742279</v>
      </c>
      <c r="W47" s="176">
        <v>0</v>
      </c>
      <c r="X47" s="64">
        <v>-100</v>
      </c>
      <c r="Y47" s="177">
        <v>17.41834246610378</v>
      </c>
      <c r="Z47" s="176">
        <v>-2.9130711355908754</v>
      </c>
      <c r="AA47" s="64">
        <v>-6.3662067757998129</v>
      </c>
      <c r="AB47" s="177">
        <v>1.4818595332290683</v>
      </c>
    </row>
    <row r="48" spans="1:29" ht="18" customHeight="1" x14ac:dyDescent="0.35">
      <c r="A48" s="43"/>
      <c r="B48" s="564" t="s">
        <v>77</v>
      </c>
      <c r="C48" s="564"/>
      <c r="D48" s="275">
        <v>54.703979878927825</v>
      </c>
      <c r="E48" s="276">
        <v>40.11141069038873</v>
      </c>
      <c r="F48" s="277">
        <v>62.104507170234676</v>
      </c>
      <c r="G48" s="275">
        <v>21.857693539494612</v>
      </c>
      <c r="H48" s="276">
        <v>14.536181109709792</v>
      </c>
      <c r="I48" s="277">
        <v>21.767244906675188</v>
      </c>
      <c r="J48" s="275">
        <v>0.18099379325069276</v>
      </c>
      <c r="K48" s="276">
        <v>0</v>
      </c>
      <c r="L48" s="277">
        <v>2.9430571895685103</v>
      </c>
      <c r="M48" s="275">
        <v>73.437860081923262</v>
      </c>
      <c r="N48" s="276">
        <v>54.647591800098525</v>
      </c>
      <c r="O48" s="277">
        <v>86.814809266478377</v>
      </c>
      <c r="P48" s="3"/>
      <c r="Q48" s="178">
        <v>3.7775725699504865</v>
      </c>
      <c r="R48" s="179">
        <v>-10.676964377239678</v>
      </c>
      <c r="S48" s="180">
        <v>-5.037847001332791</v>
      </c>
      <c r="T48" s="178">
        <v>-4.5538717154598878</v>
      </c>
      <c r="U48" s="179">
        <v>4.6764570039016657</v>
      </c>
      <c r="V48" s="180">
        <v>20.352438321161731</v>
      </c>
      <c r="W48" s="178">
        <v>0</v>
      </c>
      <c r="X48" s="179">
        <v>-100</v>
      </c>
      <c r="Y48" s="180">
        <v>16.799794909853674</v>
      </c>
      <c r="Z48" s="178">
        <v>-2.5917940966423045</v>
      </c>
      <c r="AA48" s="179">
        <v>-7.476509915616945</v>
      </c>
      <c r="AB48" s="180">
        <v>0.94132965134335789</v>
      </c>
    </row>
    <row r="49" spans="1:29" ht="6" customHeight="1" x14ac:dyDescent="0.35">
      <c r="A49" s="43"/>
      <c r="B49" s="350"/>
      <c r="C49" s="350"/>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62" t="s">
        <v>12</v>
      </c>
      <c r="C50" s="562"/>
      <c r="D50" s="293">
        <v>61.760668656716419</v>
      </c>
      <c r="E50" s="294">
        <v>61.759513064360313</v>
      </c>
      <c r="F50" s="295">
        <v>73.111649597529492</v>
      </c>
      <c r="G50" s="293">
        <v>18.834197014925373</v>
      </c>
      <c r="H50" s="294">
        <v>16.676686842259066</v>
      </c>
      <c r="I50" s="295">
        <v>20.505030370305775</v>
      </c>
      <c r="J50" s="293">
        <v>0.11851940298507463</v>
      </c>
      <c r="K50" s="294">
        <v>0</v>
      </c>
      <c r="L50" s="295">
        <v>2.2102298815828219</v>
      </c>
      <c r="M50" s="293">
        <v>79.398594191780816</v>
      </c>
      <c r="N50" s="294">
        <v>78.436199906619379</v>
      </c>
      <c r="O50" s="295">
        <v>95.826909849418087</v>
      </c>
      <c r="P50" s="3"/>
      <c r="Q50" s="287">
        <v>-2.1248314317436265</v>
      </c>
      <c r="R50" s="288">
        <v>-8.11428686935988</v>
      </c>
      <c r="S50" s="289">
        <v>-3.9203546955323669</v>
      </c>
      <c r="T50" s="287">
        <v>2.8952013911545844</v>
      </c>
      <c r="U50" s="288">
        <v>6.7270281704641208</v>
      </c>
      <c r="V50" s="289">
        <v>21.536565144417306</v>
      </c>
      <c r="W50" s="287">
        <v>0</v>
      </c>
      <c r="X50" s="288">
        <v>-100</v>
      </c>
      <c r="Y50" s="289">
        <v>7.4490697422033412</v>
      </c>
      <c r="Z50" s="287">
        <v>-2.4655839204595633</v>
      </c>
      <c r="AA50" s="288">
        <v>-5.6404097823218766</v>
      </c>
      <c r="AB50" s="289">
        <v>0.84566560404793556</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24" customHeight="1" x14ac:dyDescent="0.25">
      <c r="B52" s="556" t="s">
        <v>119</v>
      </c>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43:C43"/>
    <mergeCell ref="B41:C41"/>
    <mergeCell ref="B27:C27"/>
    <mergeCell ref="Q24:AB24"/>
    <mergeCell ref="B36:C36"/>
    <mergeCell ref="B39:C39"/>
    <mergeCell ref="B40:C40"/>
    <mergeCell ref="B42:C42"/>
    <mergeCell ref="Q38:AB38"/>
    <mergeCell ref="B28:C28"/>
    <mergeCell ref="B29:C29"/>
    <mergeCell ref="B30:C30"/>
    <mergeCell ref="B38:O38"/>
    <mergeCell ref="Q10:AB10"/>
    <mergeCell ref="B11:C11"/>
    <mergeCell ref="B12:C12"/>
    <mergeCell ref="B13:C13"/>
    <mergeCell ref="B20:C20"/>
    <mergeCell ref="B16:C16"/>
    <mergeCell ref="B14:C14"/>
    <mergeCell ref="B50:C50"/>
    <mergeCell ref="B44:C44"/>
    <mergeCell ref="B46:C46"/>
    <mergeCell ref="B47:C47"/>
    <mergeCell ref="B48:C48"/>
    <mergeCell ref="B22:C22"/>
    <mergeCell ref="B33:C33"/>
    <mergeCell ref="B34:C34"/>
    <mergeCell ref="B32:C32"/>
    <mergeCell ref="B19:C19"/>
    <mergeCell ref="B25:C25"/>
    <mergeCell ref="B26:C26"/>
    <mergeCell ref="B24:O24"/>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9" t="s">
        <v>134</v>
      </c>
      <c r="Y1" s="3"/>
      <c r="AB1" s="390"/>
    </row>
    <row r="2" spans="1:29" ht="15" customHeight="1" x14ac:dyDescent="0.25">
      <c r="A2" s="8"/>
      <c r="B2" s="8" t="s">
        <v>143</v>
      </c>
    </row>
    <row r="3" spans="1:29" ht="17.149999999999999" customHeight="1" x14ac:dyDescent="0.25">
      <c r="A3" s="8"/>
      <c r="B3" s="8" t="s">
        <v>144</v>
      </c>
      <c r="R3" s="557" t="s">
        <v>239</v>
      </c>
      <c r="S3" s="557"/>
      <c r="T3" s="557"/>
      <c r="U3" s="557"/>
      <c r="V3" s="557"/>
      <c r="W3" s="557"/>
      <c r="X3" s="557"/>
      <c r="Y3" s="557"/>
      <c r="Z3" s="557"/>
      <c r="AA3" s="557"/>
      <c r="AB3" s="557"/>
    </row>
    <row r="4" spans="1:29" ht="19.5" customHeight="1" x14ac:dyDescent="0.25">
      <c r="B4" s="142" t="s">
        <v>145</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58" t="s">
        <v>44</v>
      </c>
      <c r="E6" s="558"/>
      <c r="F6" s="558"/>
      <c r="G6" s="558"/>
      <c r="H6" s="558"/>
      <c r="I6" s="558"/>
      <c r="J6" s="558"/>
      <c r="K6" s="558"/>
      <c r="L6" s="558"/>
      <c r="M6" s="558"/>
      <c r="N6" s="558"/>
      <c r="O6" s="558"/>
      <c r="Q6" s="551" t="s">
        <v>71</v>
      </c>
      <c r="R6" s="551"/>
      <c r="S6" s="551"/>
      <c r="T6" s="551"/>
      <c r="U6" s="551"/>
      <c r="V6" s="551"/>
      <c r="W6" s="551"/>
      <c r="X6" s="551"/>
      <c r="Y6" s="551"/>
      <c r="Z6" s="551"/>
      <c r="AA6" s="551"/>
      <c r="AB6" s="551"/>
    </row>
    <row r="7" spans="1:29" ht="15.5"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9" ht="27" customHeight="1" x14ac:dyDescent="0.4">
      <c r="A8" s="42"/>
      <c r="B8" s="559"/>
      <c r="C8" s="559"/>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50" t="s">
        <v>22</v>
      </c>
      <c r="C10" s="550"/>
      <c r="D10" s="550"/>
      <c r="E10" s="550"/>
      <c r="F10" s="550"/>
      <c r="G10" s="550"/>
      <c r="H10" s="550"/>
      <c r="I10" s="550"/>
      <c r="J10" s="550"/>
      <c r="K10" s="550"/>
      <c r="L10" s="550"/>
      <c r="M10" s="550"/>
      <c r="N10" s="550"/>
      <c r="O10" s="550"/>
      <c r="P10" s="251"/>
      <c r="Q10" s="547"/>
      <c r="R10" s="547"/>
      <c r="S10" s="547"/>
      <c r="T10" s="547"/>
      <c r="U10" s="547"/>
      <c r="V10" s="547"/>
      <c r="W10" s="547"/>
      <c r="X10" s="547"/>
      <c r="Y10" s="547"/>
      <c r="Z10" s="547"/>
      <c r="AA10" s="547"/>
      <c r="AB10" s="547"/>
      <c r="AC10" s="1"/>
    </row>
    <row r="11" spans="1:29" ht="18" customHeight="1" x14ac:dyDescent="0.35">
      <c r="A11" s="43"/>
      <c r="B11" s="565" t="s">
        <v>43</v>
      </c>
      <c r="C11" s="565"/>
      <c r="D11" s="262">
        <v>30.937939595249855</v>
      </c>
      <c r="E11" s="263">
        <v>24.193051078329393</v>
      </c>
      <c r="F11" s="264">
        <v>38.204156262534632</v>
      </c>
      <c r="G11" s="262">
        <v>2.3864267352185089</v>
      </c>
      <c r="H11" s="263">
        <v>6.5065543007519731</v>
      </c>
      <c r="I11" s="264">
        <v>7.3804635433354768</v>
      </c>
      <c r="J11" s="262">
        <v>0.44425091322543969</v>
      </c>
      <c r="K11" s="263">
        <v>0</v>
      </c>
      <c r="L11" s="264">
        <v>3.3317930987385118</v>
      </c>
      <c r="M11" s="262">
        <v>31.282522417099109</v>
      </c>
      <c r="N11" s="263">
        <v>30.699605379081369</v>
      </c>
      <c r="O11" s="264">
        <v>48.91641290460862</v>
      </c>
      <c r="P11" s="3"/>
      <c r="Q11" s="262">
        <v>19.133061237632727</v>
      </c>
      <c r="R11" s="263">
        <v>-4.2051870002007599</v>
      </c>
      <c r="S11" s="264">
        <v>-4.0052279427042134E-3</v>
      </c>
      <c r="T11" s="262">
        <v>-41.685060981502602</v>
      </c>
      <c r="U11" s="263">
        <v>-26.49618065501609</v>
      </c>
      <c r="V11" s="264">
        <v>-11.077608530811322</v>
      </c>
      <c r="W11" s="262">
        <v>0</v>
      </c>
      <c r="X11" s="263">
        <v>0</v>
      </c>
      <c r="Y11" s="264">
        <v>-17.061869100707533</v>
      </c>
      <c r="Z11" s="262">
        <v>4.0616150005855722</v>
      </c>
      <c r="AA11" s="263">
        <v>-9.9904909453388413</v>
      </c>
      <c r="AB11" s="264">
        <v>-3.1794959391486355</v>
      </c>
    </row>
    <row r="12" spans="1:29" ht="18" customHeight="1" x14ac:dyDescent="0.35">
      <c r="A12" s="43"/>
      <c r="B12" s="561" t="s">
        <v>46</v>
      </c>
      <c r="C12" s="561"/>
      <c r="D12" s="258">
        <v>58.506432319763327</v>
      </c>
      <c r="E12" s="63">
        <v>48.067564696437408</v>
      </c>
      <c r="F12" s="259">
        <v>50.901881157768216</v>
      </c>
      <c r="G12" s="258">
        <v>4.37662382176521</v>
      </c>
      <c r="H12" s="63">
        <v>10.532796112611795</v>
      </c>
      <c r="I12" s="259">
        <v>12.091685278641807</v>
      </c>
      <c r="J12" s="258">
        <v>1.5554200837022523</v>
      </c>
      <c r="K12" s="63">
        <v>0</v>
      </c>
      <c r="L12" s="259">
        <v>3.268462008059998</v>
      </c>
      <c r="M12" s="258">
        <v>55.683352454778429</v>
      </c>
      <c r="N12" s="63">
        <v>58.600360809049199</v>
      </c>
      <c r="O12" s="259">
        <v>66.262028444470019</v>
      </c>
      <c r="P12" s="3"/>
      <c r="Q12" s="258">
        <v>13.825743812769113</v>
      </c>
      <c r="R12" s="63">
        <v>-2.1048214792987761</v>
      </c>
      <c r="S12" s="259">
        <v>-4.1087181114865539</v>
      </c>
      <c r="T12" s="258">
        <v>-53.721500374083881</v>
      </c>
      <c r="U12" s="63">
        <v>-15.925177434031429</v>
      </c>
      <c r="V12" s="259">
        <v>-13.321414022183113</v>
      </c>
      <c r="W12" s="258">
        <v>0</v>
      </c>
      <c r="X12" s="63">
        <v>0</v>
      </c>
      <c r="Y12" s="259">
        <v>-15.161404804840052</v>
      </c>
      <c r="Z12" s="258">
        <v>-8.5015335250119755</v>
      </c>
      <c r="AA12" s="63">
        <v>-4.9142129677936115</v>
      </c>
      <c r="AB12" s="259">
        <v>-6.5224493130355192</v>
      </c>
    </row>
    <row r="13" spans="1:29" ht="18" customHeight="1" x14ac:dyDescent="0.35">
      <c r="A13" s="43"/>
      <c r="B13" s="561" t="s">
        <v>47</v>
      </c>
      <c r="C13" s="561"/>
      <c r="D13" s="258">
        <v>73.533357315284178</v>
      </c>
      <c r="E13" s="63">
        <v>58.37595990487732</v>
      </c>
      <c r="F13" s="259">
        <v>58.730698685637918</v>
      </c>
      <c r="G13" s="258">
        <v>7.2456143958868893</v>
      </c>
      <c r="H13" s="63">
        <v>11.567783842816286</v>
      </c>
      <c r="I13" s="259">
        <v>14.574806054089086</v>
      </c>
      <c r="J13" s="258">
        <v>1.2398780753320271</v>
      </c>
      <c r="K13" s="63">
        <v>0</v>
      </c>
      <c r="L13" s="259">
        <v>3.2189809683474726</v>
      </c>
      <c r="M13" s="258">
        <v>72.207529636622297</v>
      </c>
      <c r="N13" s="63">
        <v>69.943743747693603</v>
      </c>
      <c r="O13" s="259">
        <v>76.524485708074479</v>
      </c>
      <c r="P13" s="126"/>
      <c r="Q13" s="258">
        <v>17.206185029266109</v>
      </c>
      <c r="R13" s="63">
        <v>7.1797670668862743</v>
      </c>
      <c r="S13" s="259">
        <v>1.5872734432943507</v>
      </c>
      <c r="T13" s="258">
        <v>-30.330630808779908</v>
      </c>
      <c r="U13" s="63">
        <v>-15.881688603173828</v>
      </c>
      <c r="V13" s="259">
        <v>-6.4307572349801543</v>
      </c>
      <c r="W13" s="258">
        <v>0</v>
      </c>
      <c r="X13" s="63">
        <v>0</v>
      </c>
      <c r="Y13" s="259">
        <v>-16.686343597274654</v>
      </c>
      <c r="Z13" s="258">
        <v>-1.2728349520309261</v>
      </c>
      <c r="AA13" s="63">
        <v>2.5308477416048261</v>
      </c>
      <c r="AB13" s="259">
        <v>-0.94331819063387046</v>
      </c>
    </row>
    <row r="14" spans="1:29" ht="18" customHeight="1" x14ac:dyDescent="0.35">
      <c r="A14" s="43"/>
      <c r="B14" s="561" t="s">
        <v>48</v>
      </c>
      <c r="C14" s="561"/>
      <c r="D14" s="258">
        <v>71.851603669207634</v>
      </c>
      <c r="E14" s="63">
        <v>56.481623391803168</v>
      </c>
      <c r="F14" s="259">
        <v>57.588673833034854</v>
      </c>
      <c r="G14" s="258">
        <v>5.3518880319908595</v>
      </c>
      <c r="H14" s="63">
        <v>9.8141827208152037</v>
      </c>
      <c r="I14" s="259">
        <v>14.09543330370556</v>
      </c>
      <c r="J14" s="258">
        <v>0.79982582190289575</v>
      </c>
      <c r="K14" s="63">
        <v>0</v>
      </c>
      <c r="L14" s="259">
        <v>3.3021067689369645</v>
      </c>
      <c r="M14" s="258">
        <v>68.026956345817922</v>
      </c>
      <c r="N14" s="63">
        <v>66.295806112618379</v>
      </c>
      <c r="O14" s="259">
        <v>74.986213905677374</v>
      </c>
      <c r="P14" s="3"/>
      <c r="Q14" s="258">
        <v>20.494175399858005</v>
      </c>
      <c r="R14" s="63">
        <v>6.0671723180222408</v>
      </c>
      <c r="S14" s="259">
        <v>1.6800448030871806</v>
      </c>
      <c r="T14" s="258">
        <v>-61.347475324510455</v>
      </c>
      <c r="U14" s="63">
        <v>-13.150388316787904</v>
      </c>
      <c r="V14" s="259">
        <v>-7.4471881696442059</v>
      </c>
      <c r="W14" s="258">
        <v>0</v>
      </c>
      <c r="X14" s="63">
        <v>0</v>
      </c>
      <c r="Y14" s="259">
        <v>-15.977433699597118</v>
      </c>
      <c r="Z14" s="258">
        <v>-7.4172495293516585</v>
      </c>
      <c r="AA14" s="63">
        <v>2.7029748013202273</v>
      </c>
      <c r="AB14" s="259">
        <v>-1.0693928340171568</v>
      </c>
    </row>
    <row r="15" spans="1:29" ht="18" customHeight="1" x14ac:dyDescent="0.35">
      <c r="A15" s="43"/>
      <c r="B15" s="561" t="s">
        <v>49</v>
      </c>
      <c r="C15" s="561"/>
      <c r="D15" s="258">
        <v>52.370353181415055</v>
      </c>
      <c r="E15" s="63">
        <v>34.254446182789387</v>
      </c>
      <c r="F15" s="259">
        <v>48.894883006844218</v>
      </c>
      <c r="G15" s="258">
        <v>4.1571665238503286</v>
      </c>
      <c r="H15" s="63">
        <v>8.3500677680495787</v>
      </c>
      <c r="I15" s="259">
        <v>12.176138666347736</v>
      </c>
      <c r="J15" s="258">
        <v>0.39996129375619904</v>
      </c>
      <c r="K15" s="63">
        <v>0</v>
      </c>
      <c r="L15" s="259">
        <v>3.2955524218736447</v>
      </c>
      <c r="M15" s="258">
        <v>48.361280243456683</v>
      </c>
      <c r="N15" s="63">
        <v>42.604513950838964</v>
      </c>
      <c r="O15" s="259">
        <v>64.366574095065602</v>
      </c>
      <c r="P15" s="126"/>
      <c r="Q15" s="258">
        <v>55.437121314702225</v>
      </c>
      <c r="R15" s="63">
        <v>-5.3674468924521763</v>
      </c>
      <c r="S15" s="259">
        <v>-0.63011797544800618</v>
      </c>
      <c r="T15" s="258">
        <v>-55.556607886468527</v>
      </c>
      <c r="U15" s="63">
        <v>-0.16101471993315342</v>
      </c>
      <c r="V15" s="259">
        <v>-5.7651031947433244</v>
      </c>
      <c r="W15" s="258">
        <v>0</v>
      </c>
      <c r="X15" s="63">
        <v>0</v>
      </c>
      <c r="Y15" s="259">
        <v>-16.722313343989669</v>
      </c>
      <c r="Z15" s="258">
        <v>12.347505926543409</v>
      </c>
      <c r="AA15" s="63">
        <v>-4.3902623961971736</v>
      </c>
      <c r="AB15" s="259">
        <v>-2.5978035972323967</v>
      </c>
    </row>
    <row r="16" spans="1:29" ht="18" customHeight="1" x14ac:dyDescent="0.35">
      <c r="A16" s="43"/>
      <c r="B16" s="566" t="s">
        <v>76</v>
      </c>
      <c r="C16" s="566"/>
      <c r="D16" s="265">
        <v>57.789794174860099</v>
      </c>
      <c r="E16" s="266">
        <v>44.488187094090215</v>
      </c>
      <c r="F16" s="267">
        <v>50.984656596057718</v>
      </c>
      <c r="G16" s="265">
        <v>4.7588063037889796</v>
      </c>
      <c r="H16" s="266">
        <v>9.387814932248471</v>
      </c>
      <c r="I16" s="267">
        <v>12.102317761105676</v>
      </c>
      <c r="J16" s="265">
        <v>0.89551964710002929</v>
      </c>
      <c r="K16" s="266">
        <v>0</v>
      </c>
      <c r="L16" s="267">
        <v>3.2824048707319862</v>
      </c>
      <c r="M16" s="265">
        <v>55.371346422843786</v>
      </c>
      <c r="N16" s="266">
        <v>53.876002026338682</v>
      </c>
      <c r="O16" s="267">
        <v>66.369379227895379</v>
      </c>
      <c r="P16" s="3"/>
      <c r="Q16" s="265">
        <v>23.594504716162238</v>
      </c>
      <c r="R16" s="266">
        <v>1.7187290681995233</v>
      </c>
      <c r="S16" s="267">
        <v>-6.7811804835552617E-2</v>
      </c>
      <c r="T16" s="265">
        <v>-49.537079683471617</v>
      </c>
      <c r="U16" s="266">
        <v>-14.522987983955668</v>
      </c>
      <c r="V16" s="267">
        <v>-8.3600589982330522</v>
      </c>
      <c r="W16" s="265">
        <v>0</v>
      </c>
      <c r="X16" s="266">
        <v>0</v>
      </c>
      <c r="Y16" s="267">
        <v>-16.330870068529823</v>
      </c>
      <c r="Z16" s="348">
        <v>-1.4532179940758794</v>
      </c>
      <c r="AA16" s="144">
        <v>-1.5411865935820626</v>
      </c>
      <c r="AB16" s="349">
        <v>-2.610953071549992</v>
      </c>
    </row>
    <row r="17" spans="1:29" ht="6" customHeight="1" x14ac:dyDescent="0.35">
      <c r="A17" s="43"/>
      <c r="B17" s="350"/>
      <c r="C17" s="350"/>
      <c r="D17" s="63"/>
      <c r="E17" s="63"/>
      <c r="F17" s="63"/>
      <c r="G17" s="63"/>
      <c r="H17" s="63"/>
      <c r="I17" s="63"/>
      <c r="J17" s="63"/>
      <c r="K17" s="63"/>
      <c r="L17" s="63"/>
      <c r="M17" s="63"/>
      <c r="N17" s="63"/>
      <c r="O17" s="63"/>
      <c r="P17" s="3"/>
      <c r="Q17" s="63"/>
      <c r="R17" s="63"/>
      <c r="S17" s="63"/>
      <c r="T17" s="63"/>
      <c r="U17" s="63"/>
      <c r="V17" s="63"/>
      <c r="W17" s="63"/>
      <c r="X17" s="63"/>
      <c r="Y17" s="63"/>
      <c r="Z17" s="351"/>
      <c r="AA17" s="351"/>
      <c r="AB17" s="351"/>
    </row>
    <row r="18" spans="1:29" ht="18" customHeight="1" x14ac:dyDescent="0.35">
      <c r="A18" s="43"/>
      <c r="B18" s="560" t="s">
        <v>50</v>
      </c>
      <c r="C18" s="560"/>
      <c r="D18" s="290">
        <v>72.362049984412408</v>
      </c>
      <c r="E18" s="291">
        <v>34.357198770172289</v>
      </c>
      <c r="F18" s="292">
        <v>51.78850577578563</v>
      </c>
      <c r="G18" s="290">
        <v>6.5217653834464766</v>
      </c>
      <c r="H18" s="291">
        <v>8.7594106573306743</v>
      </c>
      <c r="I18" s="292">
        <v>11.503726555636318</v>
      </c>
      <c r="J18" s="290">
        <v>0.59995645547572396</v>
      </c>
      <c r="K18" s="291">
        <v>0</v>
      </c>
      <c r="L18" s="292">
        <v>3.2043007557779228</v>
      </c>
      <c r="M18" s="290">
        <v>67.274322327900435</v>
      </c>
      <c r="N18" s="291">
        <v>43.116609427502965</v>
      </c>
      <c r="O18" s="292">
        <v>66.496533087199879</v>
      </c>
      <c r="P18" s="126"/>
      <c r="Q18" s="290">
        <v>77.625877982885427</v>
      </c>
      <c r="R18" s="291">
        <v>-1.9358617427801441</v>
      </c>
      <c r="S18" s="292">
        <v>3.57928988853612</v>
      </c>
      <c r="T18" s="290">
        <v>-50.592686489041846</v>
      </c>
      <c r="U18" s="291">
        <v>20.080957288740848</v>
      </c>
      <c r="V18" s="292">
        <v>-13.775902200674588</v>
      </c>
      <c r="W18" s="290">
        <v>0</v>
      </c>
      <c r="X18" s="291">
        <v>0</v>
      </c>
      <c r="Y18" s="292">
        <v>-15.423364249206751</v>
      </c>
      <c r="Z18" s="290">
        <v>24.724214241686475</v>
      </c>
      <c r="AA18" s="291">
        <v>1.8582210514553026</v>
      </c>
      <c r="AB18" s="292">
        <v>-0.94245676818226398</v>
      </c>
    </row>
    <row r="19" spans="1:29" ht="18" customHeight="1" x14ac:dyDescent="0.35">
      <c r="A19" s="43"/>
      <c r="B19" s="563" t="s">
        <v>51</v>
      </c>
      <c r="C19" s="563"/>
      <c r="D19" s="176">
        <v>72.064139595461299</v>
      </c>
      <c r="E19" s="64">
        <v>40.508565592196135</v>
      </c>
      <c r="F19" s="177">
        <v>55.930069931681466</v>
      </c>
      <c r="G19" s="176">
        <v>9.6656959204153861</v>
      </c>
      <c r="H19" s="64">
        <v>8.278337596797499</v>
      </c>
      <c r="I19" s="177">
        <v>11.33641566788843</v>
      </c>
      <c r="J19" s="176">
        <v>1.1995863270193774</v>
      </c>
      <c r="K19" s="64">
        <v>0</v>
      </c>
      <c r="L19" s="177">
        <v>3.3682328066310281</v>
      </c>
      <c r="M19" s="176">
        <v>70.532688140738799</v>
      </c>
      <c r="N19" s="64">
        <v>48.786903188993634</v>
      </c>
      <c r="O19" s="177">
        <v>70.634718406200918</v>
      </c>
      <c r="P19" s="3"/>
      <c r="Q19" s="176">
        <v>42.549271871728067</v>
      </c>
      <c r="R19" s="64">
        <v>0.32455484071990542</v>
      </c>
      <c r="S19" s="177">
        <v>3.2245621646283107</v>
      </c>
      <c r="T19" s="176">
        <v>-44.400864174601764</v>
      </c>
      <c r="U19" s="64">
        <v>17.081795024792264</v>
      </c>
      <c r="V19" s="177">
        <v>-10.51084009628754</v>
      </c>
      <c r="W19" s="176">
        <v>0</v>
      </c>
      <c r="X19" s="64">
        <v>0</v>
      </c>
      <c r="Y19" s="177">
        <v>-11.619252997730065</v>
      </c>
      <c r="Z19" s="176">
        <v>3.8184947723736804</v>
      </c>
      <c r="AA19" s="64">
        <v>2.8216646150011786</v>
      </c>
      <c r="AB19" s="177">
        <v>-3.8434632336550305E-2</v>
      </c>
    </row>
    <row r="20" spans="1:29" ht="18" customHeight="1" x14ac:dyDescent="0.35">
      <c r="A20" s="43"/>
      <c r="B20" s="564" t="s">
        <v>77</v>
      </c>
      <c r="C20" s="564"/>
      <c r="D20" s="178">
        <v>72.213094789936846</v>
      </c>
      <c r="E20" s="179">
        <v>37.432882181184212</v>
      </c>
      <c r="F20" s="180">
        <v>53.859287853733548</v>
      </c>
      <c r="G20" s="178">
        <v>8.0937306519309313</v>
      </c>
      <c r="H20" s="179">
        <v>8.5188741270640858</v>
      </c>
      <c r="I20" s="180">
        <v>11.420071111762374</v>
      </c>
      <c r="J20" s="178">
        <v>0.89977139124755057</v>
      </c>
      <c r="K20" s="179">
        <v>0</v>
      </c>
      <c r="L20" s="180">
        <v>3.2862667812044757</v>
      </c>
      <c r="M20" s="178">
        <v>68.90350523431961</v>
      </c>
      <c r="N20" s="179">
        <v>45.951756308248299</v>
      </c>
      <c r="O20" s="180">
        <v>68.565625746700391</v>
      </c>
      <c r="P20" s="126"/>
      <c r="Q20" s="178">
        <v>58.201926570471699</v>
      </c>
      <c r="R20" s="179">
        <v>-0.7255920688150066</v>
      </c>
      <c r="S20" s="180">
        <v>3.3937094940710391</v>
      </c>
      <c r="T20" s="178">
        <v>-47.073189901860111</v>
      </c>
      <c r="U20" s="179">
        <v>18.604762541503501</v>
      </c>
      <c r="V20" s="180">
        <v>-12.185060450158543</v>
      </c>
      <c r="W20" s="178">
        <v>0</v>
      </c>
      <c r="X20" s="179">
        <v>0</v>
      </c>
      <c r="Y20" s="180">
        <v>-13.515766427286563</v>
      </c>
      <c r="Z20" s="178">
        <v>13.070634694036222</v>
      </c>
      <c r="AA20" s="179">
        <v>2.3674047402885039</v>
      </c>
      <c r="AB20" s="180">
        <v>-0.47952897913751158</v>
      </c>
    </row>
    <row r="21" spans="1:29" ht="6" customHeight="1" x14ac:dyDescent="0.35">
      <c r="A21" s="43"/>
      <c r="B21" s="350"/>
      <c r="C21" s="350"/>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62" t="s">
        <v>12</v>
      </c>
      <c r="C22" s="562"/>
      <c r="D22" s="287">
        <v>52.58064516129032</v>
      </c>
      <c r="E22" s="288">
        <v>43.053520056451177</v>
      </c>
      <c r="F22" s="289">
        <v>53.611110477779469</v>
      </c>
      <c r="G22" s="287">
        <v>5.1032258064516132</v>
      </c>
      <c r="H22" s="288">
        <v>8.5830212234706611</v>
      </c>
      <c r="I22" s="289">
        <v>10.890040055873202</v>
      </c>
      <c r="J22" s="287">
        <v>0.53548387096774197</v>
      </c>
      <c r="K22" s="288">
        <v>0</v>
      </c>
      <c r="L22" s="289">
        <v>2.4891300121084825</v>
      </c>
      <c r="M22" s="287">
        <v>59.195652173913047</v>
      </c>
      <c r="N22" s="288">
        <v>51.636541279921836</v>
      </c>
      <c r="O22" s="289">
        <v>66.990280545761152</v>
      </c>
      <c r="P22" s="126"/>
      <c r="Q22" s="287">
        <v>13.214270615023162</v>
      </c>
      <c r="R22" s="288">
        <v>-0.46465656290368157</v>
      </c>
      <c r="S22" s="289">
        <v>-1.6862525081364119</v>
      </c>
      <c r="T22" s="287">
        <v>-53.970904490828588</v>
      </c>
      <c r="U22" s="288">
        <v>-1.1935567089506749</v>
      </c>
      <c r="V22" s="289">
        <v>-1.666411718825427</v>
      </c>
      <c r="W22" s="287">
        <v>0</v>
      </c>
      <c r="X22" s="288">
        <v>0</v>
      </c>
      <c r="Y22" s="289">
        <v>-9.640375809739206</v>
      </c>
      <c r="Z22" s="287">
        <v>2.8944981862152357</v>
      </c>
      <c r="AA22" s="288">
        <v>-0.58655858809457739</v>
      </c>
      <c r="AB22" s="289">
        <v>-2.003564736425977</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54" t="s">
        <v>9</v>
      </c>
      <c r="C24" s="554"/>
      <c r="D24" s="554"/>
      <c r="E24" s="554"/>
      <c r="F24" s="554"/>
      <c r="G24" s="554"/>
      <c r="H24" s="554"/>
      <c r="I24" s="554"/>
      <c r="J24" s="554"/>
      <c r="K24" s="554"/>
      <c r="L24" s="554"/>
      <c r="M24" s="554"/>
      <c r="N24" s="554"/>
      <c r="O24" s="554"/>
      <c r="P24" s="251"/>
      <c r="Q24" s="553"/>
      <c r="R24" s="553"/>
      <c r="S24" s="553"/>
      <c r="T24" s="553"/>
      <c r="U24" s="553"/>
      <c r="V24" s="553"/>
      <c r="W24" s="553"/>
      <c r="X24" s="553"/>
      <c r="Y24" s="553"/>
      <c r="Z24" s="553"/>
      <c r="AA24" s="553"/>
      <c r="AB24" s="553"/>
      <c r="AC24" s="1"/>
    </row>
    <row r="25" spans="1:29" ht="18" customHeight="1" x14ac:dyDescent="0.35">
      <c r="A25" s="43"/>
      <c r="B25" s="565" t="s">
        <v>43</v>
      </c>
      <c r="C25" s="565"/>
      <c r="D25" s="279">
        <v>103.69408682746364</v>
      </c>
      <c r="E25" s="280">
        <v>128.00295296545417</v>
      </c>
      <c r="F25" s="281">
        <v>110.73428330223796</v>
      </c>
      <c r="G25" s="279">
        <v>109.17436555320556</v>
      </c>
      <c r="H25" s="280">
        <v>144.51253812114851</v>
      </c>
      <c r="I25" s="281">
        <v>133.17616786642012</v>
      </c>
      <c r="J25" s="279">
        <v>117.9564123589122</v>
      </c>
      <c r="K25" s="280">
        <v>0</v>
      </c>
      <c r="L25" s="281">
        <v>85.357240730380894</v>
      </c>
      <c r="M25" s="279">
        <v>103.20341017792271</v>
      </c>
      <c r="N25" s="280">
        <v>131.50203743158903</v>
      </c>
      <c r="O25" s="281">
        <v>112.39181399077182</v>
      </c>
      <c r="P25" s="3"/>
      <c r="Q25" s="262">
        <v>-14.360458891097776</v>
      </c>
      <c r="R25" s="263">
        <v>-6.1073331911056403</v>
      </c>
      <c r="S25" s="264">
        <v>-4.2116334136875384</v>
      </c>
      <c r="T25" s="262">
        <v>4.5448663067141295</v>
      </c>
      <c r="U25" s="263">
        <v>1.5240069775492455</v>
      </c>
      <c r="V25" s="264">
        <v>7.1217957670753123</v>
      </c>
      <c r="W25" s="262">
        <v>0</v>
      </c>
      <c r="X25" s="263">
        <v>0</v>
      </c>
      <c r="Y25" s="264">
        <v>10.251638335055167</v>
      </c>
      <c r="Z25" s="262">
        <v>-13.139354887663872</v>
      </c>
      <c r="AA25" s="263">
        <v>-4.6325944059239408</v>
      </c>
      <c r="AB25" s="264">
        <v>-1.4101998015640023</v>
      </c>
    </row>
    <row r="26" spans="1:29" ht="18" customHeight="1" x14ac:dyDescent="0.35">
      <c r="A26" s="43"/>
      <c r="B26" s="561" t="s">
        <v>46</v>
      </c>
      <c r="C26" s="561"/>
      <c r="D26" s="271">
        <v>117.35667604218271</v>
      </c>
      <c r="E26" s="66">
        <v>157.3442208630224</v>
      </c>
      <c r="F26" s="272">
        <v>132.96440509467772</v>
      </c>
      <c r="G26" s="271">
        <v>118.44274445527603</v>
      </c>
      <c r="H26" s="66">
        <v>157.72152668501448</v>
      </c>
      <c r="I26" s="272">
        <v>142.885216824243</v>
      </c>
      <c r="J26" s="271">
        <v>116.3376057868369</v>
      </c>
      <c r="K26" s="66">
        <v>0</v>
      </c>
      <c r="L26" s="272">
        <v>84.164254740444974</v>
      </c>
      <c r="M26" s="271">
        <v>118.44929400066955</v>
      </c>
      <c r="N26" s="66">
        <v>157.41203760067174</v>
      </c>
      <c r="O26" s="272">
        <v>132.36765149074901</v>
      </c>
      <c r="P26" s="3"/>
      <c r="Q26" s="258">
        <v>-15.188787846473449</v>
      </c>
      <c r="R26" s="63">
        <v>-6.7933241434566698</v>
      </c>
      <c r="S26" s="259">
        <v>-3.7992035313884536</v>
      </c>
      <c r="T26" s="258">
        <v>15.83893411061133</v>
      </c>
      <c r="U26" s="63">
        <v>3.3961809557769764</v>
      </c>
      <c r="V26" s="259">
        <v>6.8003052129850268</v>
      </c>
      <c r="W26" s="258">
        <v>0</v>
      </c>
      <c r="X26" s="63">
        <v>0</v>
      </c>
      <c r="Y26" s="259">
        <v>9.4126432555487636</v>
      </c>
      <c r="Z26" s="258">
        <v>-10.779400615321668</v>
      </c>
      <c r="AA26" s="63">
        <v>-4.8896173566122769</v>
      </c>
      <c r="AB26" s="259">
        <v>-1.2276638104643582</v>
      </c>
    </row>
    <row r="27" spans="1:29" ht="18" customHeight="1" x14ac:dyDescent="0.35">
      <c r="A27" s="43"/>
      <c r="B27" s="561" t="s">
        <v>47</v>
      </c>
      <c r="C27" s="561"/>
      <c r="D27" s="271">
        <v>126.85968273694965</v>
      </c>
      <c r="E27" s="66">
        <v>165.45451252339794</v>
      </c>
      <c r="F27" s="272">
        <v>144.90227288540873</v>
      </c>
      <c r="G27" s="271">
        <v>127.64137410764208</v>
      </c>
      <c r="H27" s="66">
        <v>159.85483824734459</v>
      </c>
      <c r="I27" s="272">
        <v>147.70205623949585</v>
      </c>
      <c r="J27" s="271">
        <v>117.02684700770142</v>
      </c>
      <c r="K27" s="66">
        <v>0</v>
      </c>
      <c r="L27" s="272">
        <v>86.963210915008787</v>
      </c>
      <c r="M27" s="271">
        <v>127.67818732129797</v>
      </c>
      <c r="N27" s="66">
        <v>164.52839936238058</v>
      </c>
      <c r="O27" s="272">
        <v>142.99832753929891</v>
      </c>
      <c r="P27" s="3"/>
      <c r="Q27" s="258">
        <v>-12.808003021645501</v>
      </c>
      <c r="R27" s="63">
        <v>-10.197201926933479</v>
      </c>
      <c r="S27" s="259">
        <v>-3.0962947162244308</v>
      </c>
      <c r="T27" s="258">
        <v>24.087615466116684</v>
      </c>
      <c r="U27" s="63">
        <v>0.21030827696885512</v>
      </c>
      <c r="V27" s="259">
        <v>6.1591312536555103</v>
      </c>
      <c r="W27" s="258">
        <v>0</v>
      </c>
      <c r="X27" s="63">
        <v>0</v>
      </c>
      <c r="Y27" s="259">
        <v>12.111441588373934</v>
      </c>
      <c r="Z27" s="258">
        <v>-8.4302538388756147</v>
      </c>
      <c r="AA27" s="63">
        <v>-8.2171072220651222</v>
      </c>
      <c r="AB27" s="259">
        <v>-0.58254637571652035</v>
      </c>
    </row>
    <row r="28" spans="1:29" ht="18" customHeight="1" x14ac:dyDescent="0.35">
      <c r="A28" s="43"/>
      <c r="B28" s="561" t="s">
        <v>48</v>
      </c>
      <c r="C28" s="561"/>
      <c r="D28" s="271">
        <v>127.12951467733764</v>
      </c>
      <c r="E28" s="66">
        <v>163.8465481387112</v>
      </c>
      <c r="F28" s="272">
        <v>141.72823981844803</v>
      </c>
      <c r="G28" s="271">
        <v>119.22118169117076</v>
      </c>
      <c r="H28" s="66">
        <v>160.16656803018839</v>
      </c>
      <c r="I28" s="272">
        <v>142.85757060638059</v>
      </c>
      <c r="J28" s="271">
        <v>119.12846045482381</v>
      </c>
      <c r="K28" s="66">
        <v>0</v>
      </c>
      <c r="L28" s="272">
        <v>86.518821483966107</v>
      </c>
      <c r="M28" s="271">
        <v>126.58722053292169</v>
      </c>
      <c r="N28" s="66">
        <v>163.30177767264797</v>
      </c>
      <c r="O28" s="272">
        <v>139.50931211793051</v>
      </c>
      <c r="P28" s="3"/>
      <c r="Q28" s="258">
        <v>-11.923796914981883</v>
      </c>
      <c r="R28" s="63">
        <v>-8.3870004933605191</v>
      </c>
      <c r="S28" s="259">
        <v>-3.4456724020658007</v>
      </c>
      <c r="T28" s="258">
        <v>5.0587436659973628</v>
      </c>
      <c r="U28" s="63">
        <v>0.74830844185583945</v>
      </c>
      <c r="V28" s="259">
        <v>4.422721294461426</v>
      </c>
      <c r="W28" s="258">
        <v>0</v>
      </c>
      <c r="X28" s="63">
        <v>0</v>
      </c>
      <c r="Y28" s="259">
        <v>10.99274593390393</v>
      </c>
      <c r="Z28" s="258">
        <v>-8.6178222042468065</v>
      </c>
      <c r="AA28" s="63">
        <v>-6.8805564240956381</v>
      </c>
      <c r="AB28" s="259">
        <v>-1.2056536916237126</v>
      </c>
    </row>
    <row r="29" spans="1:29" ht="18" customHeight="1" x14ac:dyDescent="0.35">
      <c r="A29" s="43"/>
      <c r="B29" s="561" t="s">
        <v>49</v>
      </c>
      <c r="C29" s="561"/>
      <c r="D29" s="271">
        <v>111.06981910835552</v>
      </c>
      <c r="E29" s="66">
        <v>137.20094311007594</v>
      </c>
      <c r="F29" s="272">
        <v>121.39998925886619</v>
      </c>
      <c r="G29" s="271">
        <v>114.46237287511009</v>
      </c>
      <c r="H29" s="66">
        <v>145.03502831929677</v>
      </c>
      <c r="I29" s="272">
        <v>131.76218526531406</v>
      </c>
      <c r="J29" s="271">
        <v>118.41228100473192</v>
      </c>
      <c r="K29" s="66">
        <v>0</v>
      </c>
      <c r="L29" s="272">
        <v>85.006395046762321</v>
      </c>
      <c r="M29" s="271">
        <v>111.97715195259998</v>
      </c>
      <c r="N29" s="66">
        <v>138.73634713963841</v>
      </c>
      <c r="O29" s="272">
        <v>121.49684912757365</v>
      </c>
      <c r="P29" s="3"/>
      <c r="Q29" s="258">
        <v>-14.299447561790709</v>
      </c>
      <c r="R29" s="63">
        <v>-5.377105962921978</v>
      </c>
      <c r="S29" s="259">
        <v>-4.1892404461419233</v>
      </c>
      <c r="T29" s="258">
        <v>8.2624686753880425</v>
      </c>
      <c r="U29" s="63">
        <v>0.33558960613530187</v>
      </c>
      <c r="V29" s="259">
        <v>3.9843653189463213</v>
      </c>
      <c r="W29" s="258">
        <v>0</v>
      </c>
      <c r="X29" s="63">
        <v>0</v>
      </c>
      <c r="Y29" s="259">
        <v>10.082269257119879</v>
      </c>
      <c r="Z29" s="258">
        <v>-9.9964307258734859</v>
      </c>
      <c r="AA29" s="63">
        <v>-4.2627101807842198</v>
      </c>
      <c r="AB29" s="259">
        <v>-1.8172894974126945</v>
      </c>
    </row>
    <row r="30" spans="1:29" ht="18" customHeight="1" x14ac:dyDescent="0.35">
      <c r="A30" s="43"/>
      <c r="B30" s="566" t="s">
        <v>76</v>
      </c>
      <c r="C30" s="566"/>
      <c r="D30" s="282">
        <v>119.81693876871802</v>
      </c>
      <c r="E30" s="283">
        <v>155.02987815184792</v>
      </c>
      <c r="F30" s="284">
        <v>132.36673720863038</v>
      </c>
      <c r="G30" s="282">
        <v>120.06903757842655</v>
      </c>
      <c r="H30" s="283">
        <v>154.75672456150798</v>
      </c>
      <c r="I30" s="284">
        <v>140.73814505287453</v>
      </c>
      <c r="J30" s="282">
        <v>117.37115784888142</v>
      </c>
      <c r="K30" s="283">
        <v>0</v>
      </c>
      <c r="L30" s="284">
        <v>85.618272096493598</v>
      </c>
      <c r="M30" s="282">
        <v>120.1614849410398</v>
      </c>
      <c r="N30" s="283">
        <v>154.98228153632814</v>
      </c>
      <c r="O30" s="284">
        <v>131.5812250891716</v>
      </c>
      <c r="P30" s="3"/>
      <c r="Q30" s="265">
        <v>-13.563204557949764</v>
      </c>
      <c r="R30" s="266">
        <v>-7.4042739762208987</v>
      </c>
      <c r="S30" s="267">
        <v>-3.4470705981080818</v>
      </c>
      <c r="T30" s="265">
        <v>12.744877706146562</v>
      </c>
      <c r="U30" s="266">
        <v>1.3145185382681304</v>
      </c>
      <c r="V30" s="267">
        <v>5.6754723078768494</v>
      </c>
      <c r="W30" s="265">
        <v>0</v>
      </c>
      <c r="X30" s="266">
        <v>0</v>
      </c>
      <c r="Y30" s="267">
        <v>10.602963553438869</v>
      </c>
      <c r="Z30" s="265">
        <v>-9.8068342249555194</v>
      </c>
      <c r="AA30" s="266">
        <v>-5.7747271779873364</v>
      </c>
      <c r="AB30" s="267">
        <v>-0.99116964361906634</v>
      </c>
    </row>
    <row r="31" spans="1:29" ht="6" customHeight="1" x14ac:dyDescent="0.35">
      <c r="A31" s="43"/>
      <c r="B31" s="350"/>
      <c r="C31" s="350"/>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60" t="s">
        <v>50</v>
      </c>
      <c r="C32" s="560"/>
      <c r="D32" s="296">
        <v>86.793118129383103</v>
      </c>
      <c r="E32" s="297">
        <v>97.428968712066322</v>
      </c>
      <c r="F32" s="298">
        <v>106.87855230291892</v>
      </c>
      <c r="G32" s="296">
        <v>113.11550551861305</v>
      </c>
      <c r="H32" s="297">
        <v>118.60468174975064</v>
      </c>
      <c r="I32" s="298">
        <v>125.81834787863241</v>
      </c>
      <c r="J32" s="296">
        <v>113.49864457377993</v>
      </c>
      <c r="K32" s="297">
        <v>0</v>
      </c>
      <c r="L32" s="298">
        <v>83.26975116156062</v>
      </c>
      <c r="M32" s="296">
        <v>87.949771827149817</v>
      </c>
      <c r="N32" s="297">
        <v>101.73094813303051</v>
      </c>
      <c r="O32" s="298">
        <v>109.01743869863346</v>
      </c>
      <c r="P32" s="3"/>
      <c r="Q32" s="290">
        <v>-8.4091068579984114</v>
      </c>
      <c r="R32" s="291">
        <v>-6.3461831255125274</v>
      </c>
      <c r="S32" s="292">
        <v>-5.1485646790104562</v>
      </c>
      <c r="T32" s="290">
        <v>1.3342502161093415</v>
      </c>
      <c r="U32" s="291">
        <v>-1.6826850126320394</v>
      </c>
      <c r="V32" s="292">
        <v>7.2251287786069973</v>
      </c>
      <c r="W32" s="290">
        <v>0</v>
      </c>
      <c r="X32" s="291">
        <v>0</v>
      </c>
      <c r="Y32" s="292">
        <v>10.322577705004216</v>
      </c>
      <c r="Z32" s="290">
        <v>-11.061989666258059</v>
      </c>
      <c r="AA32" s="291">
        <v>-4.8284720879807494</v>
      </c>
      <c r="AB32" s="292">
        <v>-2.2323089097186055</v>
      </c>
    </row>
    <row r="33" spans="1:29" ht="18" customHeight="1" x14ac:dyDescent="0.35">
      <c r="A33" s="43"/>
      <c r="B33" s="563" t="s">
        <v>51</v>
      </c>
      <c r="C33" s="563"/>
      <c r="D33" s="181">
        <v>88.715514032178561</v>
      </c>
      <c r="E33" s="65">
        <v>99.629059462936695</v>
      </c>
      <c r="F33" s="182">
        <v>107.79404834105368</v>
      </c>
      <c r="G33" s="181">
        <v>107.64323266979686</v>
      </c>
      <c r="H33" s="65">
        <v>115.48065747714172</v>
      </c>
      <c r="I33" s="182">
        <v>125.65840783561897</v>
      </c>
      <c r="J33" s="181">
        <v>120.51943183530852</v>
      </c>
      <c r="K33" s="65">
        <v>0</v>
      </c>
      <c r="L33" s="182">
        <v>84.879744261204735</v>
      </c>
      <c r="M33" s="181">
        <v>90.270502158086828</v>
      </c>
      <c r="N33" s="65">
        <v>102.31881575474246</v>
      </c>
      <c r="O33" s="182">
        <v>109.5684886864846</v>
      </c>
      <c r="P33" s="3"/>
      <c r="Q33" s="176">
        <v>-7.9089857276212712</v>
      </c>
      <c r="R33" s="64">
        <v>-4.032934916985357</v>
      </c>
      <c r="S33" s="177">
        <v>-4.2773797313106421</v>
      </c>
      <c r="T33" s="176">
        <v>-2.2310315272147938</v>
      </c>
      <c r="U33" s="64">
        <v>-5.0219404448825431</v>
      </c>
      <c r="V33" s="177">
        <v>7.4871193959562525</v>
      </c>
      <c r="W33" s="176">
        <v>0</v>
      </c>
      <c r="X33" s="64">
        <v>0</v>
      </c>
      <c r="Y33" s="177">
        <v>11.711476463890621</v>
      </c>
      <c r="Z33" s="176">
        <v>-9.6001304213372709</v>
      </c>
      <c r="AA33" s="64">
        <v>-3.8935358248769929</v>
      </c>
      <c r="AB33" s="177">
        <v>-1.6486849301619213</v>
      </c>
    </row>
    <row r="34" spans="1:29" ht="18" customHeight="1" x14ac:dyDescent="0.35">
      <c r="A34" s="43"/>
      <c r="B34" s="564" t="s">
        <v>77</v>
      </c>
      <c r="C34" s="564"/>
      <c r="D34" s="275">
        <v>87.752333401210095</v>
      </c>
      <c r="E34" s="276">
        <v>98.61939962864713</v>
      </c>
      <c r="F34" s="277">
        <v>107.35389981934087</v>
      </c>
      <c r="G34" s="275">
        <v>109.84795637317764</v>
      </c>
      <c r="H34" s="276">
        <v>117.08677414814136</v>
      </c>
      <c r="I34" s="277">
        <v>125.73896366150294</v>
      </c>
      <c r="J34" s="275">
        <v>118.17874470019326</v>
      </c>
      <c r="K34" s="276">
        <v>0</v>
      </c>
      <c r="L34" s="277">
        <v>84.094825925375645</v>
      </c>
      <c r="M34" s="352">
        <v>89.137573145341719</v>
      </c>
      <c r="N34" s="353">
        <v>102.0430171707841</v>
      </c>
      <c r="O34" s="354">
        <v>109.30127816116092</v>
      </c>
      <c r="P34" s="3"/>
      <c r="Q34" s="178">
        <v>-8.2402650054700786</v>
      </c>
      <c r="R34" s="179">
        <v>-5.0968260702621118</v>
      </c>
      <c r="S34" s="180">
        <v>-4.6963002147919246</v>
      </c>
      <c r="T34" s="178">
        <v>-0.82203532924516931</v>
      </c>
      <c r="U34" s="179">
        <v>-3.3165320596151018</v>
      </c>
      <c r="V34" s="180">
        <v>7.3512718678832361</v>
      </c>
      <c r="W34" s="178">
        <v>0</v>
      </c>
      <c r="X34" s="179">
        <v>0</v>
      </c>
      <c r="Y34" s="180">
        <v>11.044661159296536</v>
      </c>
      <c r="Z34" s="178">
        <v>-10.350050353076508</v>
      </c>
      <c r="AA34" s="179">
        <v>-4.3339972811505945</v>
      </c>
      <c r="AB34" s="180">
        <v>-1.9320143298652004</v>
      </c>
    </row>
    <row r="35" spans="1:29" ht="6" customHeight="1" x14ac:dyDescent="0.35">
      <c r="A35" s="43"/>
      <c r="B35" s="350"/>
      <c r="C35" s="350"/>
      <c r="D35" s="66"/>
      <c r="E35" s="66"/>
      <c r="F35" s="66"/>
      <c r="G35" s="66"/>
      <c r="H35" s="66"/>
      <c r="I35" s="66"/>
      <c r="J35" s="66"/>
      <c r="K35" s="66"/>
      <c r="L35" s="66"/>
      <c r="M35" s="355"/>
      <c r="N35" s="355"/>
      <c r="O35" s="355"/>
      <c r="P35" s="3"/>
      <c r="Q35" s="63"/>
      <c r="R35" s="63"/>
      <c r="S35" s="63"/>
      <c r="T35" s="63"/>
      <c r="U35" s="63"/>
      <c r="V35" s="63"/>
      <c r="W35" s="63"/>
      <c r="X35" s="63"/>
      <c r="Y35" s="63"/>
      <c r="Z35" s="63"/>
      <c r="AA35" s="63"/>
      <c r="AB35" s="63"/>
    </row>
    <row r="36" spans="1:29" ht="18" customHeight="1" x14ac:dyDescent="0.35">
      <c r="A36" s="43"/>
      <c r="B36" s="562" t="s">
        <v>12</v>
      </c>
      <c r="C36" s="562"/>
      <c r="D36" s="293">
        <v>111.41153374233129</v>
      </c>
      <c r="E36" s="294">
        <v>140.96574563430678</v>
      </c>
      <c r="F36" s="295">
        <v>124.95635195699444</v>
      </c>
      <c r="G36" s="293">
        <v>118.51327433628319</v>
      </c>
      <c r="H36" s="294">
        <v>145.19231988305904</v>
      </c>
      <c r="I36" s="295">
        <v>135.79506600005908</v>
      </c>
      <c r="J36" s="293">
        <v>119.59036144578313</v>
      </c>
      <c r="K36" s="294">
        <v>0</v>
      </c>
      <c r="L36" s="295">
        <v>82.326628285606873</v>
      </c>
      <c r="M36" s="293">
        <v>109.95600146896805</v>
      </c>
      <c r="N36" s="294">
        <v>141.66828642384107</v>
      </c>
      <c r="O36" s="295">
        <v>125.13433457458689</v>
      </c>
      <c r="P36" s="3"/>
      <c r="Q36" s="287">
        <v>-12.088075808144493</v>
      </c>
      <c r="R36" s="288">
        <v>-6.5357824871487278</v>
      </c>
      <c r="S36" s="289">
        <v>-2.5217783743021309</v>
      </c>
      <c r="T36" s="287">
        <v>9.7971063959926763</v>
      </c>
      <c r="U36" s="288">
        <v>-1.9325830259491981</v>
      </c>
      <c r="V36" s="289">
        <v>2.7391508490045902</v>
      </c>
      <c r="W36" s="287">
        <v>0</v>
      </c>
      <c r="X36" s="288">
        <v>0</v>
      </c>
      <c r="Y36" s="289">
        <v>6.2879568725191515</v>
      </c>
      <c r="Z36" s="287">
        <v>-10.684230308414381</v>
      </c>
      <c r="AA36" s="288">
        <v>-5.7806179886083831</v>
      </c>
      <c r="AB36" s="289">
        <v>-1.3060708170423818</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54" t="s">
        <v>10</v>
      </c>
      <c r="C38" s="554"/>
      <c r="D38" s="554"/>
      <c r="E38" s="554"/>
      <c r="F38" s="554"/>
      <c r="G38" s="554"/>
      <c r="H38" s="554"/>
      <c r="I38" s="554"/>
      <c r="J38" s="554"/>
      <c r="K38" s="554"/>
      <c r="L38" s="554"/>
      <c r="M38" s="554"/>
      <c r="N38" s="554"/>
      <c r="O38" s="554"/>
      <c r="P38" s="251"/>
      <c r="Q38" s="553"/>
      <c r="R38" s="553"/>
      <c r="S38" s="553"/>
      <c r="T38" s="553"/>
      <c r="U38" s="553"/>
      <c r="V38" s="553"/>
      <c r="W38" s="553"/>
      <c r="X38" s="553"/>
      <c r="Y38" s="553"/>
      <c r="Z38" s="553"/>
      <c r="AA38" s="553"/>
      <c r="AB38" s="553"/>
      <c r="AC38" s="1"/>
    </row>
    <row r="39" spans="1:29" ht="18" customHeight="1" x14ac:dyDescent="0.35">
      <c r="A39" s="43"/>
      <c r="B39" s="565" t="s">
        <v>43</v>
      </c>
      <c r="C39" s="565"/>
      <c r="D39" s="279">
        <v>32.080813946526632</v>
      </c>
      <c r="E39" s="280">
        <v>30.967819792702279</v>
      </c>
      <c r="F39" s="281">
        <v>42.30509862898478</v>
      </c>
      <c r="G39" s="279">
        <v>2.605366247566884</v>
      </c>
      <c r="H39" s="280">
        <v>9.4027867642474234</v>
      </c>
      <c r="I39" s="281">
        <v>9.8290185177923934</v>
      </c>
      <c r="J39" s="279">
        <v>0.52402243911243285</v>
      </c>
      <c r="K39" s="280">
        <v>0</v>
      </c>
      <c r="L39" s="281">
        <v>2.8439266559284486</v>
      </c>
      <c r="M39" s="279">
        <v>32.284629924119415</v>
      </c>
      <c r="N39" s="280">
        <v>40.370606556949703</v>
      </c>
      <c r="O39" s="281">
        <v>54.978043802705621</v>
      </c>
      <c r="P39" s="3"/>
      <c r="Q39" s="262">
        <v>2.025006952896141</v>
      </c>
      <c r="R39" s="263">
        <v>-10.05569540989508</v>
      </c>
      <c r="S39" s="264">
        <v>-4.2154699561119138</v>
      </c>
      <c r="T39" s="262">
        <v>-39.034724966270019</v>
      </c>
      <c r="U39" s="263">
        <v>-25.375977319433343</v>
      </c>
      <c r="V39" s="264">
        <v>-4.744737419176503</v>
      </c>
      <c r="W39" s="262">
        <v>0</v>
      </c>
      <c r="X39" s="263">
        <v>0</v>
      </c>
      <c r="Y39" s="264">
        <v>-8.5593518790574308</v>
      </c>
      <c r="Z39" s="262">
        <v>-9.6114098961758287</v>
      </c>
      <c r="AA39" s="263">
        <v>-14.160266426604677</v>
      </c>
      <c r="AB39" s="264">
        <v>-4.544858495288028</v>
      </c>
    </row>
    <row r="40" spans="1:29" ht="18" customHeight="1" x14ac:dyDescent="0.35">
      <c r="A40" s="43"/>
      <c r="B40" s="561" t="s">
        <v>46</v>
      </c>
      <c r="C40" s="561"/>
      <c r="D40" s="271">
        <v>68.661204241343526</v>
      </c>
      <c r="E40" s="66">
        <v>75.631535159438656</v>
      </c>
      <c r="F40" s="272">
        <v>67.681383463426371</v>
      </c>
      <c r="G40" s="271">
        <v>5.1837933689821032</v>
      </c>
      <c r="H40" s="66">
        <v>16.61248683143118</v>
      </c>
      <c r="I40" s="272">
        <v>17.277230728092416</v>
      </c>
      <c r="J40" s="271">
        <v>1.8095384853068146</v>
      </c>
      <c r="K40" s="66">
        <v>0</v>
      </c>
      <c r="L40" s="272">
        <v>2.7508766905582802</v>
      </c>
      <c r="M40" s="271">
        <v>65.956537858589542</v>
      </c>
      <c r="N40" s="66">
        <v>92.24402199086984</v>
      </c>
      <c r="O40" s="272">
        <v>87.709490882077063</v>
      </c>
      <c r="P40" s="3"/>
      <c r="Q40" s="258">
        <v>-3.4630069296227646</v>
      </c>
      <c r="R40" s="63">
        <v>-8.7551582770255809</v>
      </c>
      <c r="S40" s="259">
        <v>-7.7518230792886138</v>
      </c>
      <c r="T40" s="258">
        <v>-46.391479310955518</v>
      </c>
      <c r="U40" s="63">
        <v>-13.069844321442721</v>
      </c>
      <c r="V40" s="259">
        <v>-7.4270056213919231</v>
      </c>
      <c r="W40" s="258">
        <v>0</v>
      </c>
      <c r="X40" s="63">
        <v>0</v>
      </c>
      <c r="Y40" s="259">
        <v>-7.1758504961005105</v>
      </c>
      <c r="Z40" s="258">
        <v>-18.364519783226726</v>
      </c>
      <c r="AA40" s="63">
        <v>-9.5635441141917603</v>
      </c>
      <c r="AB40" s="259">
        <v>-7.6700393737278594</v>
      </c>
    </row>
    <row r="41" spans="1:29" ht="18" customHeight="1" x14ac:dyDescent="0.35">
      <c r="A41" s="43"/>
      <c r="B41" s="561" t="s">
        <v>47</v>
      </c>
      <c r="C41" s="561"/>
      <c r="D41" s="271">
        <v>93.28418379599708</v>
      </c>
      <c r="E41" s="66">
        <v>96.585659891469007</v>
      </c>
      <c r="F41" s="272">
        <v>85.102117276970219</v>
      </c>
      <c r="G41" s="271">
        <v>9.2484017774511553</v>
      </c>
      <c r="H41" s="66">
        <v>18.491662150736438</v>
      </c>
      <c r="I41" s="272">
        <v>21.527288234808108</v>
      </c>
      <c r="J41" s="271">
        <v>1.4509902183008441</v>
      </c>
      <c r="K41" s="66">
        <v>0</v>
      </c>
      <c r="L41" s="272">
        <v>2.7993292088180048</v>
      </c>
      <c r="M41" s="271">
        <v>92.19326494952837</v>
      </c>
      <c r="N41" s="66">
        <v>115.07732204220545</v>
      </c>
      <c r="O41" s="272">
        <v>109.42873472059632</v>
      </c>
      <c r="P41" s="3"/>
      <c r="Q41" s="258">
        <v>2.1944133091622899</v>
      </c>
      <c r="R41" s="63">
        <v>-3.749570205741068</v>
      </c>
      <c r="S41" s="259">
        <v>-1.5581679366868364</v>
      </c>
      <c r="T41" s="258">
        <v>-13.548941060329645</v>
      </c>
      <c r="U41" s="63">
        <v>-15.704780831859866</v>
      </c>
      <c r="V41" s="259">
        <v>-0.66770476003101942</v>
      </c>
      <c r="W41" s="258">
        <v>0</v>
      </c>
      <c r="X41" s="63">
        <v>0</v>
      </c>
      <c r="Y41" s="259">
        <v>-6.5958587669200144</v>
      </c>
      <c r="Z41" s="258">
        <v>-9.5957855735004038</v>
      </c>
      <c r="AA41" s="63">
        <v>-5.8942219530151778</v>
      </c>
      <c r="AB41" s="259">
        <v>-1.5203693004193786</v>
      </c>
    </row>
    <row r="42" spans="1:29" ht="18" customHeight="1" x14ac:dyDescent="0.35">
      <c r="A42" s="43"/>
      <c r="B42" s="561" t="s">
        <v>48</v>
      </c>
      <c r="C42" s="561"/>
      <c r="D42" s="271">
        <v>91.344595032547787</v>
      </c>
      <c r="E42" s="66">
        <v>92.543190260176345</v>
      </c>
      <c r="F42" s="272">
        <v>81.619413758347463</v>
      </c>
      <c r="G42" s="271">
        <v>6.3805841545278454</v>
      </c>
      <c r="H42" s="66">
        <v>15.719039644141475</v>
      </c>
      <c r="I42" s="272">
        <v>20.136393584116455</v>
      </c>
      <c r="J42" s="271">
        <v>0.95282018795306056</v>
      </c>
      <c r="K42" s="66">
        <v>0</v>
      </c>
      <c r="L42" s="272">
        <v>2.8569438606265334</v>
      </c>
      <c r="M42" s="271">
        <v>86.113433251314902</v>
      </c>
      <c r="N42" s="66">
        <v>108.26222990431782</v>
      </c>
      <c r="O42" s="272">
        <v>104.61275120309045</v>
      </c>
      <c r="P42" s="3"/>
      <c r="Q42" s="258">
        <v>6.1266946307968775</v>
      </c>
      <c r="R42" s="63">
        <v>-2.8286819475838363</v>
      </c>
      <c r="S42" s="259">
        <v>-1.8235164391009357</v>
      </c>
      <c r="T42" s="258">
        <v>-59.392143180741066</v>
      </c>
      <c r="U42" s="63">
        <v>-12.500485340843412</v>
      </c>
      <c r="V42" s="259">
        <v>-3.3538352522002457</v>
      </c>
      <c r="W42" s="258">
        <v>0</v>
      </c>
      <c r="X42" s="63">
        <v>0</v>
      </c>
      <c r="Y42" s="259">
        <v>-6.7410464590478467</v>
      </c>
      <c r="Z42" s="258">
        <v>-15.395866356713606</v>
      </c>
      <c r="AA42" s="63">
        <v>-4.363561329109336</v>
      </c>
      <c r="AB42" s="259">
        <v>-2.2621533514595824</v>
      </c>
    </row>
    <row r="43" spans="1:29" ht="18" customHeight="1" x14ac:dyDescent="0.35">
      <c r="A43" s="43"/>
      <c r="B43" s="561" t="s">
        <v>49</v>
      </c>
      <c r="C43" s="561"/>
      <c r="D43" s="271">
        <v>58.167656545004618</v>
      </c>
      <c r="E43" s="66">
        <v>46.997423219920435</v>
      </c>
      <c r="F43" s="272">
        <v>59.358382718444062</v>
      </c>
      <c r="G43" s="271">
        <v>4.7583914475688154</v>
      </c>
      <c r="H43" s="66">
        <v>12.110523152071176</v>
      </c>
      <c r="I43" s="272">
        <v>16.043546387714642</v>
      </c>
      <c r="J43" s="271">
        <v>0.47360329107275173</v>
      </c>
      <c r="K43" s="66">
        <v>0</v>
      </c>
      <c r="L43" s="272">
        <v>2.8014303107110536</v>
      </c>
      <c r="M43" s="271">
        <v>54.153584264438209</v>
      </c>
      <c r="N43" s="66">
        <v>59.107946371991616</v>
      </c>
      <c r="O43" s="272">
        <v>78.203359416869759</v>
      </c>
      <c r="P43" s="3"/>
      <c r="Q43" s="258">
        <v>33.21047166074937</v>
      </c>
      <c r="R43" s="63">
        <v>-10.455939548463437</v>
      </c>
      <c r="S43" s="259">
        <v>-4.7929612645040507</v>
      </c>
      <c r="T43" s="258">
        <v>-51.884486534808111</v>
      </c>
      <c r="U43" s="63">
        <v>0.17403453753770493</v>
      </c>
      <c r="V43" s="259">
        <v>-2.0104406480898227</v>
      </c>
      <c r="W43" s="258">
        <v>0</v>
      </c>
      <c r="X43" s="63">
        <v>0</v>
      </c>
      <c r="Y43" s="259">
        <v>-8.3260327442301154</v>
      </c>
      <c r="Z43" s="258">
        <v>1.1167653243498878</v>
      </c>
      <c r="AA43" s="63">
        <v>-8.4658284148555545</v>
      </c>
      <c r="AB43" s="259">
        <v>-4.3678834827091775</v>
      </c>
    </row>
    <row r="44" spans="1:29" ht="18" customHeight="1" x14ac:dyDescent="0.35">
      <c r="A44" s="43"/>
      <c r="B44" s="566" t="s">
        <v>76</v>
      </c>
      <c r="C44" s="566"/>
      <c r="D44" s="282">
        <v>69.241962301060298</v>
      </c>
      <c r="E44" s="283">
        <v>68.969982243934183</v>
      </c>
      <c r="F44" s="284">
        <v>67.48672641322635</v>
      </c>
      <c r="G44" s="282">
        <v>5.7138529291809208</v>
      </c>
      <c r="H44" s="283">
        <v>14.528274897043886</v>
      </c>
      <c r="I44" s="284">
        <v>17.032577525384699</v>
      </c>
      <c r="J44" s="282">
        <v>1.0510817785655213</v>
      </c>
      <c r="K44" s="283">
        <v>0</v>
      </c>
      <c r="L44" s="284">
        <v>2.8103383335318708</v>
      </c>
      <c r="M44" s="282">
        <v>66.535032093536429</v>
      </c>
      <c r="N44" s="283">
        <v>83.498257140978069</v>
      </c>
      <c r="O44" s="284">
        <v>87.32964227214292</v>
      </c>
      <c r="P44" s="3"/>
      <c r="Q44" s="265">
        <v>6.8311292191242874</v>
      </c>
      <c r="R44" s="266">
        <v>-5.8128043171398165</v>
      </c>
      <c r="S44" s="267">
        <v>-3.5125448821571017</v>
      </c>
      <c r="T44" s="265">
        <v>-43.105642202179887</v>
      </c>
      <c r="U44" s="266">
        <v>-13.399376815047088</v>
      </c>
      <c r="V44" s="267">
        <v>-3.1590595237230876</v>
      </c>
      <c r="W44" s="265">
        <v>0</v>
      </c>
      <c r="X44" s="266">
        <v>0</v>
      </c>
      <c r="Y44" s="267">
        <v>-7.4594627164166258</v>
      </c>
      <c r="Z44" s="265">
        <v>-11.117537539425154</v>
      </c>
      <c r="AA44" s="266">
        <v>-7.2269144504863183</v>
      </c>
      <c r="AB44" s="267">
        <v>-3.5762437409147152</v>
      </c>
    </row>
    <row r="45" spans="1:29" ht="6" customHeight="1" x14ac:dyDescent="0.35">
      <c r="A45" s="43"/>
      <c r="B45" s="350"/>
      <c r="C45" s="350"/>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60" t="s">
        <v>50</v>
      </c>
      <c r="C46" s="560"/>
      <c r="D46" s="296">
        <v>62.805279523814306</v>
      </c>
      <c r="E46" s="297">
        <v>33.473864440133596</v>
      </c>
      <c r="F46" s="298">
        <v>55.350805232473235</v>
      </c>
      <c r="G46" s="296">
        <v>7.3771278822233946</v>
      </c>
      <c r="H46" s="297">
        <v>10.389071133280787</v>
      </c>
      <c r="I46" s="298">
        <v>14.473798696777118</v>
      </c>
      <c r="J46" s="296">
        <v>0.68094244499784018</v>
      </c>
      <c r="K46" s="297">
        <v>0</v>
      </c>
      <c r="L46" s="298">
        <v>2.6682132658042828</v>
      </c>
      <c r="M46" s="296">
        <v>59.167612985649733</v>
      </c>
      <c r="N46" s="297">
        <v>43.862935573414383</v>
      </c>
      <c r="O46" s="298">
        <v>72.492817195054641</v>
      </c>
      <c r="P46" s="3"/>
      <c r="Q46" s="290">
        <v>62.689128095846726</v>
      </c>
      <c r="R46" s="291">
        <v>-8.1591915370391046</v>
      </c>
      <c r="S46" s="292">
        <v>-1.7535568454348993</v>
      </c>
      <c r="T46" s="290">
        <v>-49.933469301748069</v>
      </c>
      <c r="U46" s="291">
        <v>18.060373017418126</v>
      </c>
      <c r="V46" s="292">
        <v>-7.5461000964812861</v>
      </c>
      <c r="W46" s="290">
        <v>0</v>
      </c>
      <c r="X46" s="291">
        <v>0</v>
      </c>
      <c r="Y46" s="292">
        <v>-6.6928753035527411</v>
      </c>
      <c r="Z46" s="290">
        <v>10.927234550949555</v>
      </c>
      <c r="AA46" s="291">
        <v>-3.059974721327948</v>
      </c>
      <c r="AB46" s="292">
        <v>-3.1537271314944908</v>
      </c>
    </row>
    <row r="47" spans="1:29" ht="18" customHeight="1" x14ac:dyDescent="0.35">
      <c r="A47" s="43"/>
      <c r="B47" s="563" t="s">
        <v>51</v>
      </c>
      <c r="C47" s="563"/>
      <c r="D47" s="181">
        <v>63.932071874980217</v>
      </c>
      <c r="E47" s="65">
        <v>40.358302901431799</v>
      </c>
      <c r="F47" s="182">
        <v>60.289286619341844</v>
      </c>
      <c r="G47" s="181">
        <v>10.404467548767798</v>
      </c>
      <c r="H47" s="65">
        <v>9.5598786849591644</v>
      </c>
      <c r="I47" s="182">
        <v>14.24515943389625</v>
      </c>
      <c r="J47" s="181">
        <v>1.4457346256977996</v>
      </c>
      <c r="K47" s="65">
        <v>0</v>
      </c>
      <c r="L47" s="182">
        <v>2.8589473923904154</v>
      </c>
      <c r="M47" s="181">
        <v>63.670211770242268</v>
      </c>
      <c r="N47" s="65">
        <v>49.918181586390965</v>
      </c>
      <c r="O47" s="182">
        <v>77.393393445628504</v>
      </c>
      <c r="P47" s="3"/>
      <c r="Q47" s="176">
        <v>31.275070304565048</v>
      </c>
      <c r="R47" s="64">
        <v>-3.7214691617616111</v>
      </c>
      <c r="S47" s="177">
        <v>-1.1907443351356546</v>
      </c>
      <c r="T47" s="176">
        <v>-45.641298423725374</v>
      </c>
      <c r="U47" s="64">
        <v>11.202017006847743</v>
      </c>
      <c r="V47" s="177">
        <v>-3.8106798478583781</v>
      </c>
      <c r="W47" s="176">
        <v>0</v>
      </c>
      <c r="X47" s="64">
        <v>0</v>
      </c>
      <c r="Y47" s="177">
        <v>-1.2685626139485064</v>
      </c>
      <c r="Z47" s="176">
        <v>-6.1482161272434093</v>
      </c>
      <c r="AA47" s="64">
        <v>-1.1817337325187627</v>
      </c>
      <c r="AB47" s="177">
        <v>-1.6864858965071756</v>
      </c>
    </row>
    <row r="48" spans="1:29" ht="18" customHeight="1" x14ac:dyDescent="0.35">
      <c r="A48" s="43"/>
      <c r="B48" s="564" t="s">
        <v>77</v>
      </c>
      <c r="C48" s="564"/>
      <c r="D48" s="275">
        <v>63.368675699397258</v>
      </c>
      <c r="E48" s="276">
        <v>36.916083670782697</v>
      </c>
      <c r="F48" s="277">
        <v>57.820045925907536</v>
      </c>
      <c r="G48" s="275">
        <v>8.8907977154955962</v>
      </c>
      <c r="H48" s="276">
        <v>9.9744749091199747</v>
      </c>
      <c r="I48" s="277">
        <v>14.359479065336684</v>
      </c>
      <c r="J48" s="275">
        <v>1.06333853534782</v>
      </c>
      <c r="K48" s="276">
        <v>0</v>
      </c>
      <c r="L48" s="277">
        <v>2.7635803290973491</v>
      </c>
      <c r="M48" s="275">
        <v>61.418912377946</v>
      </c>
      <c r="N48" s="276">
        <v>46.890558579902674</v>
      </c>
      <c r="O48" s="277">
        <v>74.943105320341573</v>
      </c>
      <c r="P48" s="3"/>
      <c r="Q48" s="178">
        <v>45.165668577305645</v>
      </c>
      <c r="R48" s="179">
        <v>-5.7854359733500011</v>
      </c>
      <c r="S48" s="180">
        <v>-1.461969506980358</v>
      </c>
      <c r="T48" s="178">
        <v>-47.508266979509322</v>
      </c>
      <c r="U48" s="179">
        <v>14.671197567584175</v>
      </c>
      <c r="V48" s="180">
        <v>-5.7295455032323792</v>
      </c>
      <c r="W48" s="178">
        <v>0</v>
      </c>
      <c r="X48" s="179">
        <v>0</v>
      </c>
      <c r="Y48" s="180">
        <v>-3.9638758729657875</v>
      </c>
      <c r="Z48" s="178">
        <v>1.3677670686602783</v>
      </c>
      <c r="AA48" s="179">
        <v>-2.0691957979400244</v>
      </c>
      <c r="AB48" s="180">
        <v>-2.4022787404099186</v>
      </c>
    </row>
    <row r="49" spans="1:29" ht="6" customHeight="1" x14ac:dyDescent="0.35">
      <c r="A49" s="43"/>
      <c r="B49" s="350"/>
      <c r="C49" s="350"/>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62" t="s">
        <v>12</v>
      </c>
      <c r="C50" s="562"/>
      <c r="D50" s="293">
        <v>58.580903225806452</v>
      </c>
      <c r="E50" s="294">
        <v>60.690715569392225</v>
      </c>
      <c r="F50" s="295">
        <v>66.990487896667233</v>
      </c>
      <c r="G50" s="293">
        <v>6.048</v>
      </c>
      <c r="H50" s="294">
        <v>12.46188763041237</v>
      </c>
      <c r="I50" s="295">
        <v>14.788137081305884</v>
      </c>
      <c r="J50" s="293">
        <v>0.64038709677419359</v>
      </c>
      <c r="K50" s="294">
        <v>0</v>
      </c>
      <c r="L50" s="295">
        <v>2.0492168126140315</v>
      </c>
      <c r="M50" s="293">
        <v>65.089172173913042</v>
      </c>
      <c r="N50" s="294">
        <v>73.152603199804588</v>
      </c>
      <c r="O50" s="295">
        <v>83.827841790587158</v>
      </c>
      <c r="P50" s="3"/>
      <c r="Q50" s="287">
        <v>-0.4711562425586921</v>
      </c>
      <c r="R50" s="288">
        <v>-6.9700701077887635</v>
      </c>
      <c r="S50" s="289">
        <v>-4.1655073313522317</v>
      </c>
      <c r="T50" s="287">
        <v>-49.461385030681981</v>
      </c>
      <c r="U50" s="288">
        <v>-3.1030732605376143</v>
      </c>
      <c r="V50" s="289">
        <v>1.0270935994350445</v>
      </c>
      <c r="W50" s="287">
        <v>0</v>
      </c>
      <c r="X50" s="288">
        <v>0</v>
      </c>
      <c r="Y50" s="289">
        <v>-3.9586016104852253</v>
      </c>
      <c r="Z50" s="287">
        <v>-8.0989869746872589</v>
      </c>
      <c r="AA50" s="288">
        <v>-6.3332698654458373</v>
      </c>
      <c r="AB50" s="289">
        <v>-3.2834675791453471</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24" customHeight="1" x14ac:dyDescent="0.25">
      <c r="B52" s="556" t="s">
        <v>119</v>
      </c>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43:C43"/>
    <mergeCell ref="B41:C41"/>
    <mergeCell ref="B27:C27"/>
    <mergeCell ref="Q24:AB24"/>
    <mergeCell ref="B36:C36"/>
    <mergeCell ref="B39:C39"/>
    <mergeCell ref="B40:C40"/>
    <mergeCell ref="B42:C42"/>
    <mergeCell ref="Q38:AB38"/>
    <mergeCell ref="B28:C28"/>
    <mergeCell ref="B29:C29"/>
    <mergeCell ref="B30:C30"/>
    <mergeCell ref="B38:O38"/>
    <mergeCell ref="Q10:AB10"/>
    <mergeCell ref="B11:C11"/>
    <mergeCell ref="B12:C12"/>
    <mergeCell ref="B13:C13"/>
    <mergeCell ref="B20:C20"/>
    <mergeCell ref="B16:C16"/>
    <mergeCell ref="B14:C14"/>
    <mergeCell ref="B50:C50"/>
    <mergeCell ref="B44:C44"/>
    <mergeCell ref="B46:C46"/>
    <mergeCell ref="B47:C47"/>
    <mergeCell ref="B48:C48"/>
    <mergeCell ref="B22:C22"/>
    <mergeCell ref="B33:C33"/>
    <mergeCell ref="B34:C34"/>
    <mergeCell ref="B32:C32"/>
    <mergeCell ref="B19:C19"/>
    <mergeCell ref="B25:C25"/>
    <mergeCell ref="B26:C26"/>
    <mergeCell ref="B24:O24"/>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9" t="s">
        <v>135</v>
      </c>
      <c r="Y1" s="3"/>
      <c r="AB1" s="390"/>
    </row>
    <row r="2" spans="1:29" ht="15" customHeight="1" x14ac:dyDescent="0.25">
      <c r="A2" s="8"/>
      <c r="B2" s="8" t="s">
        <v>143</v>
      </c>
    </row>
    <row r="3" spans="1:29" ht="17.149999999999999" customHeight="1" x14ac:dyDescent="0.25">
      <c r="A3" s="8"/>
      <c r="B3" s="8" t="s">
        <v>144</v>
      </c>
      <c r="R3" s="557" t="s">
        <v>239</v>
      </c>
      <c r="S3" s="557"/>
      <c r="T3" s="557"/>
      <c r="U3" s="557"/>
      <c r="V3" s="557"/>
      <c r="W3" s="557"/>
      <c r="X3" s="557"/>
      <c r="Y3" s="557"/>
      <c r="Z3" s="557"/>
      <c r="AA3" s="557"/>
      <c r="AB3" s="557"/>
    </row>
    <row r="4" spans="1:29" ht="19.5" customHeight="1" x14ac:dyDescent="0.25">
      <c r="B4" s="142" t="s">
        <v>145</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58" t="s">
        <v>45</v>
      </c>
      <c r="E6" s="558"/>
      <c r="F6" s="558"/>
      <c r="G6" s="558"/>
      <c r="H6" s="558"/>
      <c r="I6" s="558"/>
      <c r="J6" s="558"/>
      <c r="K6" s="558"/>
      <c r="L6" s="558"/>
      <c r="M6" s="558"/>
      <c r="N6" s="558"/>
      <c r="O6" s="558"/>
      <c r="Q6" s="551" t="s">
        <v>71</v>
      </c>
      <c r="R6" s="551"/>
      <c r="S6" s="551"/>
      <c r="T6" s="551"/>
      <c r="U6" s="551"/>
      <c r="V6" s="551"/>
      <c r="W6" s="551"/>
      <c r="X6" s="551"/>
      <c r="Y6" s="551"/>
      <c r="Z6" s="551"/>
      <c r="AA6" s="551"/>
      <c r="AB6" s="551"/>
    </row>
    <row r="7" spans="1:29" ht="15.5"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9" ht="27" customHeight="1" x14ac:dyDescent="0.4">
      <c r="A8" s="42"/>
      <c r="B8" s="559"/>
      <c r="C8" s="559"/>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50" t="s">
        <v>22</v>
      </c>
      <c r="C10" s="550"/>
      <c r="D10" s="550"/>
      <c r="E10" s="550"/>
      <c r="F10" s="550"/>
      <c r="G10" s="550"/>
      <c r="H10" s="550"/>
      <c r="I10" s="550"/>
      <c r="J10" s="550"/>
      <c r="K10" s="550"/>
      <c r="L10" s="550"/>
      <c r="M10" s="550"/>
      <c r="N10" s="550"/>
      <c r="O10" s="550"/>
      <c r="P10" s="251"/>
      <c r="Q10" s="547"/>
      <c r="R10" s="547"/>
      <c r="S10" s="547"/>
      <c r="T10" s="547"/>
      <c r="U10" s="547"/>
      <c r="V10" s="547"/>
      <c r="W10" s="547"/>
      <c r="X10" s="547"/>
      <c r="Y10" s="547"/>
      <c r="Z10" s="547"/>
      <c r="AA10" s="547"/>
      <c r="AB10" s="547"/>
      <c r="AC10" s="1"/>
    </row>
    <row r="11" spans="1:29" ht="18" customHeight="1" x14ac:dyDescent="0.35">
      <c r="A11" s="43"/>
      <c r="B11" s="565" t="s">
        <v>43</v>
      </c>
      <c r="C11" s="565"/>
      <c r="D11" s="262">
        <v>30.675863674109348</v>
      </c>
      <c r="E11" s="263">
        <v>23.028419702431794</v>
      </c>
      <c r="F11" s="264">
        <v>40.216007632838888</v>
      </c>
      <c r="G11" s="262">
        <v>9.9641216795201366</v>
      </c>
      <c r="H11" s="263">
        <v>9.1379305661408559</v>
      </c>
      <c r="I11" s="264">
        <v>10.361144330235785</v>
      </c>
      <c r="J11" s="262">
        <v>8.3297046229769939E-2</v>
      </c>
      <c r="K11" s="263">
        <v>0</v>
      </c>
      <c r="L11" s="264">
        <v>3.4835250426410314</v>
      </c>
      <c r="M11" s="262">
        <v>39.566784450428621</v>
      </c>
      <c r="N11" s="263">
        <v>32.16635026857265</v>
      </c>
      <c r="O11" s="264">
        <v>54.060677005715704</v>
      </c>
      <c r="P11" s="3"/>
      <c r="Q11" s="262">
        <v>7.8232096668063624</v>
      </c>
      <c r="R11" s="263">
        <v>-10.012125154350862</v>
      </c>
      <c r="S11" s="264">
        <v>-5.4694520918596909</v>
      </c>
      <c r="T11" s="262">
        <v>-10.845525506915864</v>
      </c>
      <c r="U11" s="263">
        <v>0.60493741318683181</v>
      </c>
      <c r="V11" s="264">
        <v>19.701769673619058</v>
      </c>
      <c r="W11" s="262">
        <v>0</v>
      </c>
      <c r="X11" s="263">
        <v>-100</v>
      </c>
      <c r="Y11" s="264">
        <v>-0.79078613573174494</v>
      </c>
      <c r="Z11" s="262">
        <v>-0.40507240134455924</v>
      </c>
      <c r="AA11" s="263">
        <v>-8.4849501401551528</v>
      </c>
      <c r="AB11" s="264">
        <v>-1.1867731804748103</v>
      </c>
    </row>
    <row r="12" spans="1:29" ht="18" customHeight="1" x14ac:dyDescent="0.35">
      <c r="A12" s="43"/>
      <c r="B12" s="561" t="s">
        <v>46</v>
      </c>
      <c r="C12" s="561"/>
      <c r="D12" s="258">
        <v>53.186622726622289</v>
      </c>
      <c r="E12" s="63">
        <v>46.761366128798251</v>
      </c>
      <c r="F12" s="259">
        <v>54.560255871521385</v>
      </c>
      <c r="G12" s="258">
        <v>13.27895029991431</v>
      </c>
      <c r="H12" s="63">
        <v>13.045497737766098</v>
      </c>
      <c r="I12" s="259">
        <v>15.231264903687796</v>
      </c>
      <c r="J12" s="258">
        <v>0.29164126569417231</v>
      </c>
      <c r="K12" s="63">
        <v>0</v>
      </c>
      <c r="L12" s="259">
        <v>3.5615741899893965</v>
      </c>
      <c r="M12" s="258">
        <v>64.390068882925377</v>
      </c>
      <c r="N12" s="63">
        <v>59.806863866564349</v>
      </c>
      <c r="O12" s="259">
        <v>73.353094965198579</v>
      </c>
      <c r="P12" s="3"/>
      <c r="Q12" s="258">
        <v>1.4451368883034821</v>
      </c>
      <c r="R12" s="63">
        <v>-8.1724831905793511</v>
      </c>
      <c r="S12" s="259">
        <v>-5.7006316190716397</v>
      </c>
      <c r="T12" s="258">
        <v>-0.32461528553033231</v>
      </c>
      <c r="U12" s="63">
        <v>6.5984829907786047</v>
      </c>
      <c r="V12" s="259">
        <v>10.978060231438688</v>
      </c>
      <c r="W12" s="258">
        <v>0</v>
      </c>
      <c r="X12" s="63">
        <v>-100</v>
      </c>
      <c r="Y12" s="259">
        <v>2.9024488192778866</v>
      </c>
      <c r="Z12" s="258">
        <v>-2.3761847222426367</v>
      </c>
      <c r="AA12" s="63">
        <v>-5.9545505209023375</v>
      </c>
      <c r="AB12" s="259">
        <v>-2.2535428020946933</v>
      </c>
    </row>
    <row r="13" spans="1:29" ht="18" customHeight="1" x14ac:dyDescent="0.35">
      <c r="A13" s="43"/>
      <c r="B13" s="561" t="s">
        <v>47</v>
      </c>
      <c r="C13" s="561"/>
      <c r="D13" s="258">
        <v>67.504766799037583</v>
      </c>
      <c r="E13" s="63">
        <v>54.557133314673024</v>
      </c>
      <c r="F13" s="259">
        <v>61.2090842703645</v>
      </c>
      <c r="G13" s="258">
        <v>12.752166203242222</v>
      </c>
      <c r="H13" s="63">
        <v>13.895682739102206</v>
      </c>
      <c r="I13" s="259">
        <v>16.922731032840865</v>
      </c>
      <c r="J13" s="258">
        <v>0.25303634190449531</v>
      </c>
      <c r="K13" s="63">
        <v>0</v>
      </c>
      <c r="L13" s="259">
        <v>3.4941816792282863</v>
      </c>
      <c r="M13" s="258">
        <v>78.032177639862496</v>
      </c>
      <c r="N13" s="63">
        <v>68.452816053775237</v>
      </c>
      <c r="O13" s="259">
        <v>81.625996982433648</v>
      </c>
      <c r="P13" s="126"/>
      <c r="Q13" s="258">
        <v>4.7046171146234297</v>
      </c>
      <c r="R13" s="63">
        <v>-4.5900638677030559</v>
      </c>
      <c r="S13" s="259">
        <v>-4.2393015316853093</v>
      </c>
      <c r="T13" s="258">
        <v>-11.489606913863456</v>
      </c>
      <c r="U13" s="63">
        <v>-2.3430530575523929</v>
      </c>
      <c r="V13" s="259">
        <v>7.1368265262846906</v>
      </c>
      <c r="W13" s="258">
        <v>0</v>
      </c>
      <c r="X13" s="63">
        <v>-100</v>
      </c>
      <c r="Y13" s="259">
        <v>7.4351024796427367</v>
      </c>
      <c r="Z13" s="258">
        <v>-1.388934160737564</v>
      </c>
      <c r="AA13" s="63">
        <v>-4.7624655232741873</v>
      </c>
      <c r="AB13" s="259">
        <v>-1.6158319103541534</v>
      </c>
    </row>
    <row r="14" spans="1:29" ht="18" customHeight="1" x14ac:dyDescent="0.35">
      <c r="A14" s="43"/>
      <c r="B14" s="561" t="s">
        <v>48</v>
      </c>
      <c r="C14" s="561"/>
      <c r="D14" s="258">
        <v>63.038842354643101</v>
      </c>
      <c r="E14" s="63">
        <v>52.08050140167429</v>
      </c>
      <c r="F14" s="259">
        <v>60.060297114407568</v>
      </c>
      <c r="G14" s="258">
        <v>12.470145672664954</v>
      </c>
      <c r="H14" s="63">
        <v>12.753769112643338</v>
      </c>
      <c r="I14" s="259">
        <v>16.585058856574726</v>
      </c>
      <c r="J14" s="258">
        <v>0.14996734160679295</v>
      </c>
      <c r="K14" s="63">
        <v>0</v>
      </c>
      <c r="L14" s="259">
        <v>3.5399178122544868</v>
      </c>
      <c r="M14" s="258">
        <v>73.345200624916018</v>
      </c>
      <c r="N14" s="63">
        <v>64.834270514317623</v>
      </c>
      <c r="O14" s="259">
        <v>80.185273783236781</v>
      </c>
      <c r="P14" s="3"/>
      <c r="Q14" s="258">
        <v>6.3474800959985638</v>
      </c>
      <c r="R14" s="63">
        <v>-5.3466114165136656</v>
      </c>
      <c r="S14" s="259">
        <v>-3.6999323940528002</v>
      </c>
      <c r="T14" s="258">
        <v>-21.192495602242499</v>
      </c>
      <c r="U14" s="63">
        <v>-5.893391149842671</v>
      </c>
      <c r="V14" s="259">
        <v>8.060902745080039</v>
      </c>
      <c r="W14" s="258">
        <v>0</v>
      </c>
      <c r="X14" s="63">
        <v>-100</v>
      </c>
      <c r="Y14" s="259">
        <v>4.8667192485450261</v>
      </c>
      <c r="Z14" s="258">
        <v>-2.6475529219847176</v>
      </c>
      <c r="AA14" s="63">
        <v>-6.0747262237485202</v>
      </c>
      <c r="AB14" s="259">
        <v>-1.117391762392542</v>
      </c>
    </row>
    <row r="15" spans="1:29" ht="18" customHeight="1" x14ac:dyDescent="0.35">
      <c r="A15" s="43"/>
      <c r="B15" s="561" t="s">
        <v>49</v>
      </c>
      <c r="C15" s="561"/>
      <c r="D15" s="258">
        <v>41.711107888181992</v>
      </c>
      <c r="E15" s="63">
        <v>31.872215074884046</v>
      </c>
      <c r="F15" s="259">
        <v>49.545484515805121</v>
      </c>
      <c r="G15" s="258">
        <v>15.362802056555269</v>
      </c>
      <c r="H15" s="63">
        <v>12.179171028220878</v>
      </c>
      <c r="I15" s="259">
        <v>15.268896471972278</v>
      </c>
      <c r="J15" s="258">
        <v>7.4992742579287328E-2</v>
      </c>
      <c r="K15" s="63">
        <v>0</v>
      </c>
      <c r="L15" s="259">
        <v>3.4852666540508581</v>
      </c>
      <c r="M15" s="258">
        <v>54.990320060864171</v>
      </c>
      <c r="N15" s="63">
        <v>44.051386103104925</v>
      </c>
      <c r="O15" s="259">
        <v>68.299647641828258</v>
      </c>
      <c r="P15" s="126"/>
      <c r="Q15" s="258">
        <v>11.988226005637753</v>
      </c>
      <c r="R15" s="63">
        <v>-12.114733931657824</v>
      </c>
      <c r="S15" s="259">
        <v>-5.7218591822579397</v>
      </c>
      <c r="T15" s="258">
        <v>-10.608016042458834</v>
      </c>
      <c r="U15" s="63">
        <v>-4.4838295410860649</v>
      </c>
      <c r="V15" s="259">
        <v>5.7635224196116051</v>
      </c>
      <c r="W15" s="258">
        <v>0</v>
      </c>
      <c r="X15" s="63">
        <v>-100</v>
      </c>
      <c r="Y15" s="259">
        <v>-0.22294464327582117</v>
      </c>
      <c r="Z15" s="258">
        <v>0.76833489828410217</v>
      </c>
      <c r="AA15" s="63">
        <v>-10.931249762869049</v>
      </c>
      <c r="AB15" s="259">
        <v>-3.0967978983961504</v>
      </c>
    </row>
    <row r="16" spans="1:29" ht="18" customHeight="1" x14ac:dyDescent="0.35">
      <c r="A16" s="43"/>
      <c r="B16" s="566" t="s">
        <v>76</v>
      </c>
      <c r="C16" s="566"/>
      <c r="D16" s="265">
        <v>51.290998058272052</v>
      </c>
      <c r="E16" s="266">
        <v>41.709562603279878</v>
      </c>
      <c r="F16" s="267">
        <v>53.148717470143474</v>
      </c>
      <c r="G16" s="265">
        <v>12.765581286200387</v>
      </c>
      <c r="H16" s="266">
        <v>12.208928243982832</v>
      </c>
      <c r="I16" s="267">
        <v>14.88150906946084</v>
      </c>
      <c r="J16" s="265">
        <v>0.17092906127220478</v>
      </c>
      <c r="K16" s="266">
        <v>0</v>
      </c>
      <c r="L16" s="267">
        <v>3.5128224131113273</v>
      </c>
      <c r="M16" s="265">
        <v>62.126087601178888</v>
      </c>
      <c r="N16" s="266">
        <v>53.91849084726271</v>
      </c>
      <c r="O16" s="267">
        <v>71.543048952715637</v>
      </c>
      <c r="P16" s="3"/>
      <c r="Q16" s="265">
        <v>5.9863049943188029</v>
      </c>
      <c r="R16" s="266">
        <v>-7.3944008052050032</v>
      </c>
      <c r="S16" s="267">
        <v>-4.8471404499648347</v>
      </c>
      <c r="T16" s="265">
        <v>-11.221227793409732</v>
      </c>
      <c r="U16" s="266">
        <v>-1.3393849179698654</v>
      </c>
      <c r="V16" s="267">
        <v>9.4805229368673061</v>
      </c>
      <c r="W16" s="265">
        <v>0</v>
      </c>
      <c r="X16" s="266">
        <v>-100</v>
      </c>
      <c r="Y16" s="267">
        <v>2.7486812702281607</v>
      </c>
      <c r="Z16" s="348">
        <v>-1.3197270246722017</v>
      </c>
      <c r="AA16" s="144">
        <v>-6.8248451541604425</v>
      </c>
      <c r="AB16" s="349">
        <v>-1.8180593854256197</v>
      </c>
    </row>
    <row r="17" spans="1:29" ht="6" customHeight="1" x14ac:dyDescent="0.35">
      <c r="A17" s="43"/>
      <c r="B17" s="350"/>
      <c r="C17" s="350"/>
      <c r="D17" s="63"/>
      <c r="E17" s="63"/>
      <c r="F17" s="63"/>
      <c r="G17" s="63"/>
      <c r="H17" s="63"/>
      <c r="I17" s="63"/>
      <c r="J17" s="63"/>
      <c r="K17" s="63"/>
      <c r="L17" s="63"/>
      <c r="M17" s="63"/>
      <c r="N17" s="63"/>
      <c r="O17" s="63"/>
      <c r="P17" s="3"/>
      <c r="Q17" s="63"/>
      <c r="R17" s="63"/>
      <c r="S17" s="63"/>
      <c r="T17" s="63"/>
      <c r="U17" s="63"/>
      <c r="V17" s="63"/>
      <c r="W17" s="63"/>
      <c r="X17" s="63"/>
      <c r="Y17" s="63"/>
      <c r="Z17" s="351"/>
      <c r="AA17" s="351"/>
      <c r="AB17" s="351"/>
    </row>
    <row r="18" spans="1:29" ht="18" customHeight="1" x14ac:dyDescent="0.35">
      <c r="A18" s="43"/>
      <c r="B18" s="560" t="s">
        <v>50</v>
      </c>
      <c r="C18" s="560"/>
      <c r="D18" s="290">
        <v>54.257370210112747</v>
      </c>
      <c r="E18" s="291">
        <v>34.23076855678292</v>
      </c>
      <c r="F18" s="292">
        <v>51.186772171488279</v>
      </c>
      <c r="G18" s="290">
        <v>16.173917512075995</v>
      </c>
      <c r="H18" s="291">
        <v>11.292847889664317</v>
      </c>
      <c r="I18" s="292">
        <v>15.616941818242095</v>
      </c>
      <c r="J18" s="290">
        <v>0.10212024774054876</v>
      </c>
      <c r="K18" s="291">
        <v>0</v>
      </c>
      <c r="L18" s="292">
        <v>3.4702459709443816</v>
      </c>
      <c r="M18" s="290">
        <v>68.341657505052027</v>
      </c>
      <c r="N18" s="291">
        <v>45.523616446447235</v>
      </c>
      <c r="O18" s="292">
        <v>70.273959960674759</v>
      </c>
      <c r="P18" s="126"/>
      <c r="Q18" s="290">
        <v>12.937304698821723</v>
      </c>
      <c r="R18" s="291">
        <v>-12.097631839100503</v>
      </c>
      <c r="S18" s="292">
        <v>-4.7527716219968479</v>
      </c>
      <c r="T18" s="290">
        <v>-21.157330595314725</v>
      </c>
      <c r="U18" s="291">
        <v>-6.0574242146675603</v>
      </c>
      <c r="V18" s="292">
        <v>1.161712942107173</v>
      </c>
      <c r="W18" s="290">
        <v>0</v>
      </c>
      <c r="X18" s="291">
        <v>-100</v>
      </c>
      <c r="Y18" s="292">
        <v>-0.2444333199463237</v>
      </c>
      <c r="Z18" s="290">
        <v>0.59716751027937032</v>
      </c>
      <c r="AA18" s="291">
        <v>-11.366000108919621</v>
      </c>
      <c r="AB18" s="292">
        <v>-3.2802585890863534</v>
      </c>
    </row>
    <row r="19" spans="1:29" ht="18" customHeight="1" x14ac:dyDescent="0.35">
      <c r="A19" s="43"/>
      <c r="B19" s="563" t="s">
        <v>51</v>
      </c>
      <c r="C19" s="563"/>
      <c r="D19" s="176">
        <v>61.355598229014689</v>
      </c>
      <c r="E19" s="64">
        <v>40.786841110719863</v>
      </c>
      <c r="F19" s="177">
        <v>57.060439436449272</v>
      </c>
      <c r="G19" s="176">
        <v>16.300543986453683</v>
      </c>
      <c r="H19" s="64">
        <v>10.559901671119093</v>
      </c>
      <c r="I19" s="177">
        <v>14.598310115935369</v>
      </c>
      <c r="J19" s="176">
        <v>0.20418490672670253</v>
      </c>
      <c r="K19" s="64">
        <v>0</v>
      </c>
      <c r="L19" s="177">
        <v>3.4263450233990884</v>
      </c>
      <c r="M19" s="176">
        <v>75.248556650569313</v>
      </c>
      <c r="N19" s="64">
        <v>51.346742781838955</v>
      </c>
      <c r="O19" s="177">
        <v>75.085094575783728</v>
      </c>
      <c r="P19" s="3"/>
      <c r="Q19" s="176">
        <v>6.6194986540031602</v>
      </c>
      <c r="R19" s="64">
        <v>-10.233620855858552</v>
      </c>
      <c r="S19" s="177">
        <v>-3.6161793847513186</v>
      </c>
      <c r="T19" s="176">
        <v>-14.118111484094781</v>
      </c>
      <c r="U19" s="64">
        <v>-3.4767453429824347</v>
      </c>
      <c r="V19" s="177">
        <v>2.0659553256895049</v>
      </c>
      <c r="W19" s="176">
        <v>0</v>
      </c>
      <c r="X19" s="64">
        <v>-100</v>
      </c>
      <c r="Y19" s="177">
        <v>2.352283575038832</v>
      </c>
      <c r="Z19" s="176">
        <v>-1.9207174352088667</v>
      </c>
      <c r="AA19" s="64">
        <v>-9.5977040924500283</v>
      </c>
      <c r="AB19" s="177">
        <v>-2.2986991011468554</v>
      </c>
    </row>
    <row r="20" spans="1:29" ht="18" customHeight="1" x14ac:dyDescent="0.35">
      <c r="A20" s="43"/>
      <c r="B20" s="564" t="s">
        <v>77</v>
      </c>
      <c r="C20" s="564"/>
      <c r="D20" s="178">
        <v>57.806484219563721</v>
      </c>
      <c r="E20" s="179">
        <v>37.508804833751391</v>
      </c>
      <c r="F20" s="180">
        <v>54.123605803968772</v>
      </c>
      <c r="G20" s="178">
        <v>16.237230749264839</v>
      </c>
      <c r="H20" s="179">
        <v>10.926374780391704</v>
      </c>
      <c r="I20" s="180">
        <v>15.107625967088731</v>
      </c>
      <c r="J20" s="178">
        <v>0.15315257723362563</v>
      </c>
      <c r="K20" s="179">
        <v>0</v>
      </c>
      <c r="L20" s="180">
        <v>3.4482954971717352</v>
      </c>
      <c r="M20" s="178">
        <v>71.79510707781067</v>
      </c>
      <c r="N20" s="179">
        <v>48.435179614143095</v>
      </c>
      <c r="O20" s="180">
        <v>72.679527268229236</v>
      </c>
      <c r="P20" s="126"/>
      <c r="Q20" s="178">
        <v>9.2953313496499668</v>
      </c>
      <c r="R20" s="179">
        <v>-11.070966267490219</v>
      </c>
      <c r="S20" s="180">
        <v>-4.1559678801579878</v>
      </c>
      <c r="T20" s="178">
        <v>-17.709860731372494</v>
      </c>
      <c r="U20" s="179">
        <v>-4.8428161965210279</v>
      </c>
      <c r="V20" s="180">
        <v>1.5957189051692238</v>
      </c>
      <c r="W20" s="178">
        <v>0</v>
      </c>
      <c r="X20" s="179">
        <v>-100</v>
      </c>
      <c r="Y20" s="180">
        <v>1.028548186902785</v>
      </c>
      <c r="Z20" s="178">
        <v>-0.79875219076313198</v>
      </c>
      <c r="AA20" s="179">
        <v>-10.422332542287398</v>
      </c>
      <c r="AB20" s="180">
        <v>-2.7751024103530613</v>
      </c>
    </row>
    <row r="21" spans="1:29" ht="6" customHeight="1" x14ac:dyDescent="0.35">
      <c r="A21" s="43"/>
      <c r="B21" s="350"/>
      <c r="C21" s="350"/>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62" t="s">
        <v>12</v>
      </c>
      <c r="C22" s="562"/>
      <c r="D22" s="287">
        <v>51.466268656716416</v>
      </c>
      <c r="E22" s="288">
        <v>41.272891640052634</v>
      </c>
      <c r="F22" s="289">
        <v>55.429413488672864</v>
      </c>
      <c r="G22" s="287">
        <v>13.644179104477612</v>
      </c>
      <c r="H22" s="288">
        <v>11.083252427016625</v>
      </c>
      <c r="I22" s="289">
        <v>13.801312831114165</v>
      </c>
      <c r="J22" s="287">
        <v>9.91044776119403E-2</v>
      </c>
      <c r="K22" s="288">
        <v>0</v>
      </c>
      <c r="L22" s="289">
        <v>2.6361757238469328</v>
      </c>
      <c r="M22" s="287">
        <v>64.881095890410961</v>
      </c>
      <c r="N22" s="288">
        <v>52.356144067069259</v>
      </c>
      <c r="O22" s="289">
        <v>71.866902043633957</v>
      </c>
      <c r="P22" s="126"/>
      <c r="Q22" s="287">
        <v>3.4289964966165956</v>
      </c>
      <c r="R22" s="288">
        <v>-8.6341955708751197</v>
      </c>
      <c r="S22" s="289">
        <v>-4.2570939055334946</v>
      </c>
      <c r="T22" s="287">
        <v>-13.975586037201541</v>
      </c>
      <c r="U22" s="288">
        <v>-1.1923155509796743</v>
      </c>
      <c r="V22" s="289">
        <v>7.6905954293885594</v>
      </c>
      <c r="W22" s="287">
        <v>0</v>
      </c>
      <c r="X22" s="288">
        <v>-100</v>
      </c>
      <c r="Y22" s="289">
        <v>-2.2024752428362375</v>
      </c>
      <c r="Z22" s="287">
        <v>-1.1272733345580253</v>
      </c>
      <c r="AA22" s="288">
        <v>-7.802232006537575</v>
      </c>
      <c r="AB22" s="289">
        <v>-2.095717453081857</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54" t="s">
        <v>9</v>
      </c>
      <c r="C24" s="554"/>
      <c r="D24" s="554"/>
      <c r="E24" s="554"/>
      <c r="F24" s="554"/>
      <c r="G24" s="554"/>
      <c r="H24" s="554"/>
      <c r="I24" s="554"/>
      <c r="J24" s="554"/>
      <c r="K24" s="554"/>
      <c r="L24" s="554"/>
      <c r="M24" s="554"/>
      <c r="N24" s="554"/>
      <c r="O24" s="554"/>
      <c r="P24" s="251"/>
      <c r="Q24" s="553"/>
      <c r="R24" s="553"/>
      <c r="S24" s="553"/>
      <c r="T24" s="553"/>
      <c r="U24" s="553"/>
      <c r="V24" s="553"/>
      <c r="W24" s="553"/>
      <c r="X24" s="553"/>
      <c r="Y24" s="553"/>
      <c r="Z24" s="553"/>
      <c r="AA24" s="553"/>
      <c r="AB24" s="553"/>
      <c r="AC24" s="1"/>
    </row>
    <row r="25" spans="1:29" ht="18" customHeight="1" x14ac:dyDescent="0.35">
      <c r="A25" s="43"/>
      <c r="B25" s="565" t="s">
        <v>43</v>
      </c>
      <c r="C25" s="565"/>
      <c r="D25" s="279">
        <v>116.24627767001761</v>
      </c>
      <c r="E25" s="280">
        <v>139.79424521598781</v>
      </c>
      <c r="F25" s="281">
        <v>120.81786220159967</v>
      </c>
      <c r="G25" s="279">
        <v>151.48336589491728</v>
      </c>
      <c r="H25" s="280">
        <v>156.11831766615612</v>
      </c>
      <c r="I25" s="281">
        <v>158.8347150198172</v>
      </c>
      <c r="J25" s="279">
        <v>117.9564123589122</v>
      </c>
      <c r="K25" s="280">
        <v>0</v>
      </c>
      <c r="L25" s="281">
        <v>86.199374760729526</v>
      </c>
      <c r="M25" s="279">
        <v>123.63197866105995</v>
      </c>
      <c r="N25" s="280">
        <v>144.43164546067868</v>
      </c>
      <c r="O25" s="281">
        <v>125.87336180371086</v>
      </c>
      <c r="P25" s="3"/>
      <c r="Q25" s="262">
        <v>-1.9107698641551756</v>
      </c>
      <c r="R25" s="263">
        <v>4.8984867113831854</v>
      </c>
      <c r="S25" s="264">
        <v>1.7905586900981114</v>
      </c>
      <c r="T25" s="262">
        <v>33.649399450454943</v>
      </c>
      <c r="U25" s="263">
        <v>12.06824834207945</v>
      </c>
      <c r="V25" s="264">
        <v>21.863226871167058</v>
      </c>
      <c r="W25" s="262">
        <v>0</v>
      </c>
      <c r="X25" s="263">
        <v>-100</v>
      </c>
      <c r="Y25" s="264">
        <v>15.169624338401057</v>
      </c>
      <c r="Z25" s="262">
        <v>5.6200884282071604</v>
      </c>
      <c r="AA25" s="263">
        <v>7.7151956496991199</v>
      </c>
      <c r="AB25" s="264">
        <v>6.9251344568717297</v>
      </c>
    </row>
    <row r="26" spans="1:29" ht="18" customHeight="1" x14ac:dyDescent="0.35">
      <c r="A26" s="43"/>
      <c r="B26" s="561" t="s">
        <v>46</v>
      </c>
      <c r="C26" s="561"/>
      <c r="D26" s="271">
        <v>132.02116882516211</v>
      </c>
      <c r="E26" s="66">
        <v>165.60474237969177</v>
      </c>
      <c r="F26" s="272">
        <v>141.70883305048369</v>
      </c>
      <c r="G26" s="271">
        <v>136.71461260018614</v>
      </c>
      <c r="H26" s="66">
        <v>159.61992335296546</v>
      </c>
      <c r="I26" s="272">
        <v>145.55897517945374</v>
      </c>
      <c r="J26" s="271">
        <v>116.3376057868369</v>
      </c>
      <c r="K26" s="66">
        <v>0</v>
      </c>
      <c r="L26" s="272">
        <v>84.821898857410076</v>
      </c>
      <c r="M26" s="271">
        <v>132.44635630183177</v>
      </c>
      <c r="N26" s="66">
        <v>164.29929116512398</v>
      </c>
      <c r="O26" s="272">
        <v>139.74620963350603</v>
      </c>
      <c r="P26" s="3"/>
      <c r="Q26" s="258">
        <v>-5.1030792539203444</v>
      </c>
      <c r="R26" s="63">
        <v>-0.69463059972820429</v>
      </c>
      <c r="S26" s="259">
        <v>0.77050362980713683</v>
      </c>
      <c r="T26" s="258">
        <v>19.03429931467182</v>
      </c>
      <c r="U26" s="63">
        <v>6.419082397217033</v>
      </c>
      <c r="V26" s="259">
        <v>6.4899435320551264</v>
      </c>
      <c r="W26" s="258">
        <v>0</v>
      </c>
      <c r="X26" s="63">
        <v>-100</v>
      </c>
      <c r="Y26" s="259">
        <v>13.688633678880839</v>
      </c>
      <c r="Z26" s="258">
        <v>-1.3094145734561022</v>
      </c>
      <c r="AA26" s="63">
        <v>0.87635483044595308</v>
      </c>
      <c r="AB26" s="259">
        <v>2.1085131936915409</v>
      </c>
    </row>
    <row r="27" spans="1:29" ht="18" customHeight="1" x14ac:dyDescent="0.35">
      <c r="A27" s="43"/>
      <c r="B27" s="561" t="s">
        <v>47</v>
      </c>
      <c r="C27" s="561"/>
      <c r="D27" s="271">
        <v>136.7034178526531</v>
      </c>
      <c r="E27" s="66">
        <v>177.64903626528192</v>
      </c>
      <c r="F27" s="272">
        <v>151.59082445455607</v>
      </c>
      <c r="G27" s="271">
        <v>133.01173847023804</v>
      </c>
      <c r="H27" s="66">
        <v>162.3987274966403</v>
      </c>
      <c r="I27" s="272">
        <v>148.96638938085246</v>
      </c>
      <c r="J27" s="271">
        <v>117.02684700770142</v>
      </c>
      <c r="K27" s="66">
        <v>0</v>
      </c>
      <c r="L27" s="272">
        <v>86.447782682207972</v>
      </c>
      <c r="M27" s="271">
        <v>135.84857135321138</v>
      </c>
      <c r="N27" s="66">
        <v>174.55327681316649</v>
      </c>
      <c r="O27" s="272">
        <v>148.2581333755837</v>
      </c>
      <c r="P27" s="3"/>
      <c r="Q27" s="258">
        <v>-7.3745964591575772</v>
      </c>
      <c r="R27" s="63">
        <v>-1.3735848117985889</v>
      </c>
      <c r="S27" s="259">
        <v>1.1280081893840888</v>
      </c>
      <c r="T27" s="258">
        <v>14.241183142964561</v>
      </c>
      <c r="U27" s="63">
        <v>5.9664592167735169</v>
      </c>
      <c r="V27" s="259">
        <v>6.2128289722865322</v>
      </c>
      <c r="W27" s="258">
        <v>0</v>
      </c>
      <c r="X27" s="63">
        <v>-100</v>
      </c>
      <c r="Y27" s="259">
        <v>15.940440616600913</v>
      </c>
      <c r="Z27" s="258">
        <v>-4.2622178907957151</v>
      </c>
      <c r="AA27" s="63">
        <v>0.25090760332850731</v>
      </c>
      <c r="AB27" s="259">
        <v>2.1695026290966739</v>
      </c>
    </row>
    <row r="28" spans="1:29" ht="18" customHeight="1" x14ac:dyDescent="0.35">
      <c r="A28" s="43"/>
      <c r="B28" s="561" t="s">
        <v>48</v>
      </c>
      <c r="C28" s="561"/>
      <c r="D28" s="271">
        <v>135.00720583208528</v>
      </c>
      <c r="E28" s="66">
        <v>172.96146385636229</v>
      </c>
      <c r="F28" s="272">
        <v>147.44618749442219</v>
      </c>
      <c r="G28" s="271">
        <v>136.93287235321361</v>
      </c>
      <c r="H28" s="66">
        <v>161.23232724378397</v>
      </c>
      <c r="I28" s="272">
        <v>147.88760003009813</v>
      </c>
      <c r="J28" s="271">
        <v>119.12846045482381</v>
      </c>
      <c r="K28" s="66">
        <v>0</v>
      </c>
      <c r="L28" s="272">
        <v>85.540656766902245</v>
      </c>
      <c r="M28" s="271">
        <v>134.89210490357971</v>
      </c>
      <c r="N28" s="66">
        <v>170.65418563666765</v>
      </c>
      <c r="O28" s="272">
        <v>144.80455982363804</v>
      </c>
      <c r="P28" s="3"/>
      <c r="Q28" s="258">
        <v>-5.4681764589357584</v>
      </c>
      <c r="R28" s="63">
        <v>-0.98735427054444846</v>
      </c>
      <c r="S28" s="259">
        <v>0.17556414547500546</v>
      </c>
      <c r="T28" s="258">
        <v>17.624687513433496</v>
      </c>
      <c r="U28" s="63">
        <v>7.6078532438055877</v>
      </c>
      <c r="V28" s="259">
        <v>6.7365402394210001</v>
      </c>
      <c r="W28" s="258">
        <v>0</v>
      </c>
      <c r="X28" s="63">
        <v>-100</v>
      </c>
      <c r="Y28" s="259">
        <v>15.020027444435652</v>
      </c>
      <c r="Z28" s="258">
        <v>-1.7207149728676638</v>
      </c>
      <c r="AA28" s="63">
        <v>0.90893284830388921</v>
      </c>
      <c r="AB28" s="259">
        <v>1.6012269684901723</v>
      </c>
    </row>
    <row r="29" spans="1:29" ht="18" customHeight="1" x14ac:dyDescent="0.35">
      <c r="A29" s="43"/>
      <c r="B29" s="561" t="s">
        <v>49</v>
      </c>
      <c r="C29" s="561"/>
      <c r="D29" s="271">
        <v>121.70737329392428</v>
      </c>
      <c r="E29" s="66">
        <v>144.8856702548905</v>
      </c>
      <c r="F29" s="272">
        <v>128.86865625426324</v>
      </c>
      <c r="G29" s="271">
        <v>139.29138943613458</v>
      </c>
      <c r="H29" s="66">
        <v>147.27926527583074</v>
      </c>
      <c r="I29" s="272">
        <v>145.24397038314464</v>
      </c>
      <c r="J29" s="271">
        <v>118.41228100473192</v>
      </c>
      <c r="K29" s="66">
        <v>0</v>
      </c>
      <c r="L29" s="272">
        <v>85.287421417027375</v>
      </c>
      <c r="M29" s="271">
        <v>125.95086533276964</v>
      </c>
      <c r="N29" s="66">
        <v>145.54744291884475</v>
      </c>
      <c r="O29" s="272">
        <v>130.30557071865402</v>
      </c>
      <c r="P29" s="3"/>
      <c r="Q29" s="258">
        <v>-5.699922440904122</v>
      </c>
      <c r="R29" s="63">
        <v>-0.7862167883386203</v>
      </c>
      <c r="S29" s="259">
        <v>-1.0140173275770137</v>
      </c>
      <c r="T29" s="258">
        <v>20.630636998461682</v>
      </c>
      <c r="U29" s="63">
        <v>9.226677959806409</v>
      </c>
      <c r="V29" s="259">
        <v>10.763085306171689</v>
      </c>
      <c r="W29" s="258">
        <v>0</v>
      </c>
      <c r="X29" s="63">
        <v>-100</v>
      </c>
      <c r="Y29" s="259">
        <v>15.704097634943251</v>
      </c>
      <c r="Z29" s="258">
        <v>0.94508268021085073</v>
      </c>
      <c r="AA29" s="63">
        <v>2.1730735594955339</v>
      </c>
      <c r="AB29" s="259">
        <v>2.1342196158611051</v>
      </c>
    </row>
    <row r="30" spans="1:29" ht="18" customHeight="1" x14ac:dyDescent="0.35">
      <c r="A30" s="43"/>
      <c r="B30" s="566" t="s">
        <v>76</v>
      </c>
      <c r="C30" s="566"/>
      <c r="D30" s="282">
        <v>130.45543659655416</v>
      </c>
      <c r="E30" s="283">
        <v>164.64071101857806</v>
      </c>
      <c r="F30" s="284">
        <v>139.77675093378369</v>
      </c>
      <c r="G30" s="282">
        <v>138.9186068301286</v>
      </c>
      <c r="H30" s="283">
        <v>157.62304055769721</v>
      </c>
      <c r="I30" s="284">
        <v>148.64006584517682</v>
      </c>
      <c r="J30" s="282">
        <v>117.37115784888142</v>
      </c>
      <c r="K30" s="283">
        <v>0</v>
      </c>
      <c r="L30" s="284">
        <v>85.658754142490096</v>
      </c>
      <c r="M30" s="282">
        <v>131.62546648033683</v>
      </c>
      <c r="N30" s="283">
        <v>163.05167850393448</v>
      </c>
      <c r="O30" s="284">
        <v>138.96315112648125</v>
      </c>
      <c r="P30" s="3"/>
      <c r="Q30" s="265">
        <v>-5.683128806183948</v>
      </c>
      <c r="R30" s="266">
        <v>-0.20259989204513038</v>
      </c>
      <c r="S30" s="267">
        <v>0.61996299940346022</v>
      </c>
      <c r="T30" s="265">
        <v>20.355335198126191</v>
      </c>
      <c r="U30" s="266">
        <v>7.936691236084835</v>
      </c>
      <c r="V30" s="267">
        <v>9.3332351512708822</v>
      </c>
      <c r="W30" s="265">
        <v>0</v>
      </c>
      <c r="X30" s="266">
        <v>-100</v>
      </c>
      <c r="Y30" s="267">
        <v>15.103565631124178</v>
      </c>
      <c r="Z30" s="265">
        <v>-1.0872396503333066</v>
      </c>
      <c r="AA30" s="266">
        <v>1.7829483724005979</v>
      </c>
      <c r="AB30" s="267">
        <v>2.679722418748316</v>
      </c>
    </row>
    <row r="31" spans="1:29" ht="6" customHeight="1" x14ac:dyDescent="0.35">
      <c r="A31" s="43"/>
      <c r="B31" s="350"/>
      <c r="C31" s="350"/>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60" t="s">
        <v>50</v>
      </c>
      <c r="C32" s="560"/>
      <c r="D32" s="296">
        <v>93.278833529910912</v>
      </c>
      <c r="E32" s="297">
        <v>105.8071645759415</v>
      </c>
      <c r="F32" s="298">
        <v>114.24738621805422</v>
      </c>
      <c r="G32" s="296">
        <v>134.04141239548164</v>
      </c>
      <c r="H32" s="297">
        <v>130.76084448715457</v>
      </c>
      <c r="I32" s="298">
        <v>143.1497918322537</v>
      </c>
      <c r="J32" s="296">
        <v>113.49864457377993</v>
      </c>
      <c r="K32" s="297">
        <v>0</v>
      </c>
      <c r="L32" s="298">
        <v>85.16895329442805</v>
      </c>
      <c r="M32" s="296">
        <v>101.45203211062393</v>
      </c>
      <c r="N32" s="297">
        <v>111.99731671062969</v>
      </c>
      <c r="O32" s="298">
        <v>119.23440946799933</v>
      </c>
      <c r="P32" s="3"/>
      <c r="Q32" s="290">
        <v>-5.5713671265678633</v>
      </c>
      <c r="R32" s="291">
        <v>2.2171172946885066E-2</v>
      </c>
      <c r="S32" s="292">
        <v>-1.2231915548112577</v>
      </c>
      <c r="T32" s="290">
        <v>14.870567305115403</v>
      </c>
      <c r="U32" s="291">
        <v>8.9872794683671966</v>
      </c>
      <c r="V32" s="292">
        <v>17.654262793558193</v>
      </c>
      <c r="W32" s="290">
        <v>0</v>
      </c>
      <c r="X32" s="291">
        <v>-100</v>
      </c>
      <c r="Y32" s="292">
        <v>16.478085030119441</v>
      </c>
      <c r="Z32" s="290">
        <v>-2.6857030183984998</v>
      </c>
      <c r="AA32" s="291">
        <v>2.9520355408071723</v>
      </c>
      <c r="AB32" s="292">
        <v>3.7707412605527373</v>
      </c>
    </row>
    <row r="33" spans="1:29" ht="18" customHeight="1" x14ac:dyDescent="0.35">
      <c r="A33" s="43"/>
      <c r="B33" s="563" t="s">
        <v>51</v>
      </c>
      <c r="C33" s="563"/>
      <c r="D33" s="181">
        <v>95.830404101662253</v>
      </c>
      <c r="E33" s="65">
        <v>107.88826631324251</v>
      </c>
      <c r="F33" s="182">
        <v>115.19270740695828</v>
      </c>
      <c r="G33" s="181">
        <v>135.18346151168203</v>
      </c>
      <c r="H33" s="65">
        <v>135.47227424825681</v>
      </c>
      <c r="I33" s="182">
        <v>145.07754624868534</v>
      </c>
      <c r="J33" s="181">
        <v>120.51943183530852</v>
      </c>
      <c r="K33" s="65">
        <v>0</v>
      </c>
      <c r="L33" s="182">
        <v>85.529688018236968</v>
      </c>
      <c r="M33" s="181">
        <v>103.04745140424146</v>
      </c>
      <c r="N33" s="65">
        <v>113.56115607621585</v>
      </c>
      <c r="O33" s="182">
        <v>119.6494162678228</v>
      </c>
      <c r="P33" s="3"/>
      <c r="Q33" s="176">
        <v>-4.5245475224397564</v>
      </c>
      <c r="R33" s="64">
        <v>0.77698109431061024</v>
      </c>
      <c r="S33" s="177">
        <v>-0.65032710266517968</v>
      </c>
      <c r="T33" s="176">
        <v>17.136671701034246</v>
      </c>
      <c r="U33" s="64">
        <v>11.040854185567275</v>
      </c>
      <c r="V33" s="177">
        <v>19.327407762074468</v>
      </c>
      <c r="W33" s="176">
        <v>0</v>
      </c>
      <c r="X33" s="64">
        <v>-100</v>
      </c>
      <c r="Y33" s="177">
        <v>14.719807282090953</v>
      </c>
      <c r="Z33" s="176">
        <v>-1.0117872749797701</v>
      </c>
      <c r="AA33" s="64">
        <v>3.5745743890784705</v>
      </c>
      <c r="AB33" s="177">
        <v>3.8695069559921298</v>
      </c>
    </row>
    <row r="34" spans="1:29" ht="18" customHeight="1" x14ac:dyDescent="0.35">
      <c r="A34" s="43"/>
      <c r="B34" s="564" t="s">
        <v>77</v>
      </c>
      <c r="C34" s="564"/>
      <c r="D34" s="275">
        <v>94.632947527388453</v>
      </c>
      <c r="E34" s="276">
        <v>106.93865311937492</v>
      </c>
      <c r="F34" s="277">
        <v>114.74569413422319</v>
      </c>
      <c r="G34" s="275">
        <v>134.61466352865773</v>
      </c>
      <c r="H34" s="276">
        <v>133.03754815180042</v>
      </c>
      <c r="I34" s="277">
        <v>144.08117432940244</v>
      </c>
      <c r="J34" s="275">
        <v>118.17874470019326</v>
      </c>
      <c r="K34" s="276">
        <v>0</v>
      </c>
      <c r="L34" s="277">
        <v>85.348172509646645</v>
      </c>
      <c r="M34" s="352">
        <v>102.28811275722758</v>
      </c>
      <c r="N34" s="353">
        <v>112.82623959577802</v>
      </c>
      <c r="O34" s="354">
        <v>119.44878087343884</v>
      </c>
      <c r="P34" s="3"/>
      <c r="Q34" s="178">
        <v>-5.048485339275337</v>
      </c>
      <c r="R34" s="179">
        <v>0.44305203116865338</v>
      </c>
      <c r="S34" s="180">
        <v>-0.92011897002842524</v>
      </c>
      <c r="T34" s="178">
        <v>15.987321364187103</v>
      </c>
      <c r="U34" s="179">
        <v>10.003735734847027</v>
      </c>
      <c r="V34" s="180">
        <v>18.462115941617849</v>
      </c>
      <c r="W34" s="178">
        <v>0</v>
      </c>
      <c r="X34" s="179">
        <v>-100</v>
      </c>
      <c r="Y34" s="180">
        <v>15.610683322672408</v>
      </c>
      <c r="Z34" s="178">
        <v>-1.8074791854707077</v>
      </c>
      <c r="AA34" s="179">
        <v>3.2885681334146182</v>
      </c>
      <c r="AB34" s="180">
        <v>3.8225106467915335</v>
      </c>
    </row>
    <row r="35" spans="1:29" ht="6" customHeight="1" x14ac:dyDescent="0.35">
      <c r="A35" s="43"/>
      <c r="B35" s="350"/>
      <c r="C35" s="350"/>
      <c r="D35" s="66"/>
      <c r="E35" s="66"/>
      <c r="F35" s="66"/>
      <c r="G35" s="66"/>
      <c r="H35" s="66"/>
      <c r="I35" s="66"/>
      <c r="J35" s="66"/>
      <c r="K35" s="66"/>
      <c r="L35" s="66"/>
      <c r="M35" s="355"/>
      <c r="N35" s="355"/>
      <c r="O35" s="355"/>
      <c r="P35" s="3"/>
      <c r="Q35" s="63"/>
      <c r="R35" s="63"/>
      <c r="S35" s="63"/>
      <c r="T35" s="63"/>
      <c r="U35" s="63"/>
      <c r="V35" s="63"/>
      <c r="W35" s="63"/>
      <c r="X35" s="63"/>
      <c r="Y35" s="63"/>
      <c r="Z35" s="63"/>
      <c r="AA35" s="63"/>
      <c r="AB35" s="63"/>
    </row>
    <row r="36" spans="1:29" ht="18" customHeight="1" x14ac:dyDescent="0.35">
      <c r="A36" s="43"/>
      <c r="B36" s="562" t="s">
        <v>12</v>
      </c>
      <c r="C36" s="562"/>
      <c r="D36" s="293">
        <v>120.00222722316312</v>
      </c>
      <c r="E36" s="294">
        <v>149.63699079525304</v>
      </c>
      <c r="F36" s="295">
        <v>131.90045680795455</v>
      </c>
      <c r="G36" s="293">
        <v>138.03833027041219</v>
      </c>
      <c r="H36" s="294">
        <v>150.46744583393087</v>
      </c>
      <c r="I36" s="295">
        <v>148.57304244331388</v>
      </c>
      <c r="J36" s="293">
        <v>119.59036144578313</v>
      </c>
      <c r="K36" s="294">
        <v>0</v>
      </c>
      <c r="L36" s="295">
        <v>83.842281893009215</v>
      </c>
      <c r="M36" s="293">
        <v>122.37554421998513</v>
      </c>
      <c r="N36" s="294">
        <v>149.81278950974897</v>
      </c>
      <c r="O36" s="295">
        <v>133.33941929378952</v>
      </c>
      <c r="P36" s="3"/>
      <c r="Q36" s="287">
        <v>-5.3697010668975222</v>
      </c>
      <c r="R36" s="288">
        <v>0.56904079678797992</v>
      </c>
      <c r="S36" s="289">
        <v>0.35171191656630685</v>
      </c>
      <c r="T36" s="287">
        <v>19.611627270895394</v>
      </c>
      <c r="U36" s="288">
        <v>8.0149067004295276</v>
      </c>
      <c r="V36" s="289">
        <v>12.857176301998798</v>
      </c>
      <c r="W36" s="287">
        <v>0</v>
      </c>
      <c r="X36" s="288">
        <v>-100</v>
      </c>
      <c r="Y36" s="289">
        <v>9.8689051783313086</v>
      </c>
      <c r="Z36" s="287">
        <v>-1.3535690083980505</v>
      </c>
      <c r="AA36" s="288">
        <v>2.3447663335721849</v>
      </c>
      <c r="AB36" s="289">
        <v>3.0043456533376971</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54" t="s">
        <v>10</v>
      </c>
      <c r="C38" s="554"/>
      <c r="D38" s="554"/>
      <c r="E38" s="554"/>
      <c r="F38" s="554"/>
      <c r="G38" s="554"/>
      <c r="H38" s="554"/>
      <c r="I38" s="554"/>
      <c r="J38" s="554"/>
      <c r="K38" s="554"/>
      <c r="L38" s="554"/>
      <c r="M38" s="554"/>
      <c r="N38" s="554"/>
      <c r="O38" s="554"/>
      <c r="P38" s="251"/>
      <c r="Q38" s="553"/>
      <c r="R38" s="553"/>
      <c r="S38" s="553"/>
      <c r="T38" s="553"/>
      <c r="U38" s="553"/>
      <c r="V38" s="553"/>
      <c r="W38" s="553"/>
      <c r="X38" s="553"/>
      <c r="Y38" s="553"/>
      <c r="Z38" s="553"/>
      <c r="AA38" s="553"/>
      <c r="AB38" s="553"/>
      <c r="AC38" s="1"/>
    </row>
    <row r="39" spans="1:29" ht="18" customHeight="1" x14ac:dyDescent="0.35">
      <c r="A39" s="43"/>
      <c r="B39" s="565" t="s">
        <v>43</v>
      </c>
      <c r="C39" s="565"/>
      <c r="D39" s="279">
        <v>35.659549664281215</v>
      </c>
      <c r="E39" s="280">
        <v>32.192405508184358</v>
      </c>
      <c r="F39" s="281">
        <v>48.588120684828091</v>
      </c>
      <c r="G39" s="279">
        <v>15.093986902002266</v>
      </c>
      <c r="H39" s="280">
        <v>14.265983469360558</v>
      </c>
      <c r="I39" s="281">
        <v>16.457094069721954</v>
      </c>
      <c r="J39" s="279">
        <v>9.8254207333581173E-2</v>
      </c>
      <c r="K39" s="280">
        <v>0</v>
      </c>
      <c r="L39" s="281">
        <v>3.0027768063900058</v>
      </c>
      <c r="M39" s="279">
        <v>48.917198508621496</v>
      </c>
      <c r="N39" s="280">
        <v>46.458388977544914</v>
      </c>
      <c r="O39" s="281">
        <v>68.047991560940048</v>
      </c>
      <c r="P39" s="3"/>
      <c r="Q39" s="262">
        <v>5.7629562699281758</v>
      </c>
      <c r="R39" s="263">
        <v>-5.6040810631806082</v>
      </c>
      <c r="S39" s="264">
        <v>-3.776827151493126</v>
      </c>
      <c r="T39" s="262">
        <v>19.154419743215982</v>
      </c>
      <c r="U39" s="263">
        <v>12.74619110460382</v>
      </c>
      <c r="V39" s="264">
        <v>45.87243914616424</v>
      </c>
      <c r="W39" s="262">
        <v>0</v>
      </c>
      <c r="X39" s="263">
        <v>-100</v>
      </c>
      <c r="Y39" s="264">
        <v>14.258878916558649</v>
      </c>
      <c r="Z39" s="262">
        <v>5.1922505997087747</v>
      </c>
      <c r="AA39" s="263">
        <v>-1.4243849945484237</v>
      </c>
      <c r="AB39" s="264">
        <v>5.6561756379509456</v>
      </c>
    </row>
    <row r="40" spans="1:29" ht="18" customHeight="1" x14ac:dyDescent="0.35">
      <c r="A40" s="43"/>
      <c r="B40" s="561" t="s">
        <v>46</v>
      </c>
      <c r="C40" s="561"/>
      <c r="D40" s="271">
        <v>70.217600982316043</v>
      </c>
      <c r="E40" s="66">
        <v>77.439039910820796</v>
      </c>
      <c r="F40" s="272">
        <v>77.316701904890962</v>
      </c>
      <c r="G40" s="271">
        <v>18.154265459899104</v>
      </c>
      <c r="H40" s="66">
        <v>20.823213490035091</v>
      </c>
      <c r="I40" s="272">
        <v>22.170473100675768</v>
      </c>
      <c r="J40" s="271">
        <v>0.33928846599502777</v>
      </c>
      <c r="K40" s="66">
        <v>0</v>
      </c>
      <c r="L40" s="272">
        <v>3.0209948571644278</v>
      </c>
      <c r="M40" s="271">
        <v>85.282300055674241</v>
      </c>
      <c r="N40" s="66">
        <v>98.262253400855883</v>
      </c>
      <c r="O40" s="272">
        <v>102.50816986273117</v>
      </c>
      <c r="P40" s="3"/>
      <c r="Q40" s="258">
        <v>-3.7316888463546278</v>
      </c>
      <c r="R40" s="63">
        <v>-8.8103452213081486</v>
      </c>
      <c r="S40" s="259">
        <v>-4.9740515628113835</v>
      </c>
      <c r="T40" s="258">
        <v>18.647895784072468</v>
      </c>
      <c r="U40" s="63">
        <v>13.441127448140067</v>
      </c>
      <c r="V40" s="259">
        <v>18.180473673429187</v>
      </c>
      <c r="W40" s="258">
        <v>0</v>
      </c>
      <c r="X40" s="63">
        <v>-100</v>
      </c>
      <c r="Y40" s="259">
        <v>16.988388084746678</v>
      </c>
      <c r="Z40" s="258">
        <v>-3.6544851866534565</v>
      </c>
      <c r="AA40" s="63">
        <v>-5.130378681577656</v>
      </c>
      <c r="AB40" s="259">
        <v>-0.19254585571080499</v>
      </c>
    </row>
    <row r="41" spans="1:29" ht="18" customHeight="1" x14ac:dyDescent="0.35">
      <c r="A41" s="43"/>
      <c r="B41" s="561" t="s">
        <v>47</v>
      </c>
      <c r="C41" s="561"/>
      <c r="D41" s="271">
        <v>92.281323427747395</v>
      </c>
      <c r="E41" s="66">
        <v>96.920221547481688</v>
      </c>
      <c r="F41" s="272">
        <v>92.787355486529549</v>
      </c>
      <c r="G41" s="271">
        <v>16.96187795954663</v>
      </c>
      <c r="H41" s="66">
        <v>22.566411945272279</v>
      </c>
      <c r="I41" s="272">
        <v>25.209181404256078</v>
      </c>
      <c r="J41" s="271">
        <v>0.29612045271445797</v>
      </c>
      <c r="K41" s="66">
        <v>0</v>
      </c>
      <c r="L41" s="272">
        <v>3.0206425845807945</v>
      </c>
      <c r="M41" s="271">
        <v>106.00559851955326</v>
      </c>
      <c r="N41" s="66">
        <v>119.48663349275397</v>
      </c>
      <c r="O41" s="272">
        <v>121.01717947536642</v>
      </c>
      <c r="P41" s="3"/>
      <c r="Q41" s="258">
        <v>-3.0169258716860878</v>
      </c>
      <c r="R41" s="63">
        <v>-5.9006002593630207</v>
      </c>
      <c r="S41" s="259">
        <v>-3.1591130107513155</v>
      </c>
      <c r="T41" s="258">
        <v>1.1153202660910908</v>
      </c>
      <c r="U41" s="63">
        <v>3.4836088541148955</v>
      </c>
      <c r="V41" s="259">
        <v>13.793054324698069</v>
      </c>
      <c r="W41" s="258">
        <v>0</v>
      </c>
      <c r="X41" s="63">
        <v>-100</v>
      </c>
      <c r="Y41" s="259">
        <v>24.560731191794524</v>
      </c>
      <c r="Z41" s="258">
        <v>-5.5919526512429494</v>
      </c>
      <c r="AA41" s="63">
        <v>-4.5235073080494734</v>
      </c>
      <c r="AB41" s="259">
        <v>0.51861520296560415</v>
      </c>
    </row>
    <row r="42" spans="1:29" ht="18" customHeight="1" x14ac:dyDescent="0.35">
      <c r="A42" s="43"/>
      <c r="B42" s="561" t="s">
        <v>48</v>
      </c>
      <c r="C42" s="561"/>
      <c r="D42" s="271">
        <v>85.106979651896751</v>
      </c>
      <c r="E42" s="66">
        <v>90.079197608069123</v>
      </c>
      <c r="F42" s="272">
        <v>88.556618293016427</v>
      </c>
      <c r="G42" s="271">
        <v>17.075728656210092</v>
      </c>
      <c r="H42" s="66">
        <v>20.563198751613751</v>
      </c>
      <c r="I42" s="272">
        <v>24.527245506567592</v>
      </c>
      <c r="J42" s="271">
        <v>0.17865378524119888</v>
      </c>
      <c r="K42" s="66">
        <v>0</v>
      </c>
      <c r="L42" s="272">
        <v>3.0280689456110457</v>
      </c>
      <c r="M42" s="271">
        <v>98.936884968702728</v>
      </c>
      <c r="N42" s="66">
        <v>110.64239635968288</v>
      </c>
      <c r="O42" s="272">
        <v>116.11193274519506</v>
      </c>
      <c r="P42" s="3"/>
      <c r="Q42" s="258">
        <v>0.53221222471777885</v>
      </c>
      <c r="R42" s="63">
        <v>-6.281175690907749</v>
      </c>
      <c r="S42" s="259">
        <v>-3.5308640032685665</v>
      </c>
      <c r="T42" s="258">
        <v>-7.3029192150023778</v>
      </c>
      <c r="U42" s="63">
        <v>1.2661015441994588</v>
      </c>
      <c r="V42" s="259">
        <v>15.340468941583946</v>
      </c>
      <c r="W42" s="258">
        <v>0</v>
      </c>
      <c r="X42" s="63">
        <v>-100</v>
      </c>
      <c r="Y42" s="259">
        <v>20.617729259755773</v>
      </c>
      <c r="Z42" s="258">
        <v>-4.3227110553091954</v>
      </c>
      <c r="AA42" s="63">
        <v>-5.2210085575368117</v>
      </c>
      <c r="AB42" s="259">
        <v>0.46594322785451314</v>
      </c>
    </row>
    <row r="43" spans="1:29" ht="18" customHeight="1" x14ac:dyDescent="0.35">
      <c r="A43" s="43"/>
      <c r="B43" s="561" t="s">
        <v>49</v>
      </c>
      <c r="C43" s="561"/>
      <c r="D43" s="271">
        <v>50.765493782501153</v>
      </c>
      <c r="E43" s="66">
        <v>46.178272436326004</v>
      </c>
      <c r="F43" s="272">
        <v>63.84860013018212</v>
      </c>
      <c r="G43" s="271">
        <v>21.399060440898896</v>
      </c>
      <c r="H43" s="66">
        <v>17.937393607050549</v>
      </c>
      <c r="I43" s="272">
        <v>22.17715146958443</v>
      </c>
      <c r="J43" s="271">
        <v>8.8800617076140939E-2</v>
      </c>
      <c r="K43" s="66">
        <v>0</v>
      </c>
      <c r="L43" s="272">
        <v>2.9724940587474848</v>
      </c>
      <c r="M43" s="271">
        <v>69.260783965918037</v>
      </c>
      <c r="N43" s="66">
        <v>64.11566604337655</v>
      </c>
      <c r="O43" s="272">
        <v>88.998245658514037</v>
      </c>
      <c r="P43" s="3"/>
      <c r="Q43" s="258">
        <v>5.6049839803719816</v>
      </c>
      <c r="R43" s="63">
        <v>-12.805702647963196</v>
      </c>
      <c r="S43" s="259">
        <v>-6.6778558662673015</v>
      </c>
      <c r="T43" s="258">
        <v>7.8341196735445857</v>
      </c>
      <c r="U43" s="63">
        <v>4.3291399066976668</v>
      </c>
      <c r="V43" s="259">
        <v>17.146940560446421</v>
      </c>
      <c r="W43" s="258">
        <v>0</v>
      </c>
      <c r="X43" s="63">
        <v>-100</v>
      </c>
      <c r="Y43" s="259">
        <v>15.446141547215518</v>
      </c>
      <c r="Z43" s="258">
        <v>1.7206789785446517</v>
      </c>
      <c r="AA43" s="63">
        <v>-8.99572030169284</v>
      </c>
      <c r="AB43" s="259">
        <v>-1.0286707507461903</v>
      </c>
    </row>
    <row r="44" spans="1:29" ht="18" customHeight="1" x14ac:dyDescent="0.35">
      <c r="A44" s="43"/>
      <c r="B44" s="566" t="s">
        <v>76</v>
      </c>
      <c r="C44" s="566"/>
      <c r="D44" s="282">
        <v>66.911895451648931</v>
      </c>
      <c r="E44" s="283">
        <v>68.670920432778928</v>
      </c>
      <c r="F44" s="284">
        <v>74.289550442742822</v>
      </c>
      <c r="G44" s="282">
        <v>17.733767676557186</v>
      </c>
      <c r="H44" s="283">
        <v>19.244083917673208</v>
      </c>
      <c r="I44" s="284">
        <v>22.119884879602555</v>
      </c>
      <c r="J44" s="282">
        <v>0.20062141831541072</v>
      </c>
      <c r="K44" s="283">
        <v>0</v>
      </c>
      <c r="L44" s="284">
        <v>3.0090399143093194</v>
      </c>
      <c r="M44" s="282">
        <v>81.773752611034411</v>
      </c>
      <c r="N44" s="283">
        <v>87.915004350452136</v>
      </c>
      <c r="O44" s="284">
        <v>99.4184752366547</v>
      </c>
      <c r="P44" s="3"/>
      <c r="Q44" s="265">
        <v>-3.7033235423305763E-2</v>
      </c>
      <c r="R44" s="266">
        <v>-7.5820196492014045</v>
      </c>
      <c r="S44" s="267">
        <v>-4.2572279278802752</v>
      </c>
      <c r="T44" s="265">
        <v>6.8499888740226096</v>
      </c>
      <c r="U44" s="266">
        <v>6.4910034727130137</v>
      </c>
      <c r="V44" s="267">
        <v>19.698597587406187</v>
      </c>
      <c r="W44" s="265">
        <v>0</v>
      </c>
      <c r="X44" s="266">
        <v>-100</v>
      </c>
      <c r="Y44" s="267">
        <v>18.267395780991666</v>
      </c>
      <c r="Z44" s="265">
        <v>-2.3926180795171081</v>
      </c>
      <c r="AA44" s="266">
        <v>-5.1635802473548091</v>
      </c>
      <c r="AB44" s="267">
        <v>0.81294408838528809</v>
      </c>
    </row>
    <row r="45" spans="1:29" ht="6" customHeight="1" x14ac:dyDescent="0.35">
      <c r="A45" s="43"/>
      <c r="B45" s="350"/>
      <c r="C45" s="350"/>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60" t="s">
        <v>50</v>
      </c>
      <c r="C46" s="560"/>
      <c r="D46" s="296">
        <v>50.610642035998545</v>
      </c>
      <c r="E46" s="297">
        <v>36.218605622484937</v>
      </c>
      <c r="F46" s="298">
        <v>58.479549295315714</v>
      </c>
      <c r="G46" s="296">
        <v>21.679747472866811</v>
      </c>
      <c r="H46" s="297">
        <v>14.766623267174875</v>
      </c>
      <c r="I46" s="298">
        <v>22.355619703377734</v>
      </c>
      <c r="J46" s="296">
        <v>0.11590509702090895</v>
      </c>
      <c r="K46" s="297">
        <v>0</v>
      </c>
      <c r="L46" s="298">
        <v>2.9555721701953916</v>
      </c>
      <c r="M46" s="296">
        <v>69.334000316958011</v>
      </c>
      <c r="N46" s="297">
        <v>50.985228889659815</v>
      </c>
      <c r="O46" s="298">
        <v>83.790741168888843</v>
      </c>
      <c r="P46" s="3"/>
      <c r="Q46" s="290">
        <v>6.6451528311997867</v>
      </c>
      <c r="R46" s="291">
        <v>-12.078142853031142</v>
      </c>
      <c r="S46" s="292">
        <v>-5.9178276757083745</v>
      </c>
      <c r="T46" s="290">
        <v>-9.4329783763413726</v>
      </c>
      <c r="U46" s="291">
        <v>2.385457610942916</v>
      </c>
      <c r="V46" s="292">
        <v>19.021067591371743</v>
      </c>
      <c r="W46" s="290">
        <v>0</v>
      </c>
      <c r="X46" s="291">
        <v>-100</v>
      </c>
      <c r="Y46" s="292">
        <v>16.19337377987042</v>
      </c>
      <c r="Z46" s="290">
        <v>-2.1045736539675977</v>
      </c>
      <c r="AA46" s="291">
        <v>-8.7494929308959382</v>
      </c>
      <c r="AB46" s="292">
        <v>0.36679260739487951</v>
      </c>
    </row>
    <row r="47" spans="1:29" ht="18" customHeight="1" x14ac:dyDescent="0.35">
      <c r="A47" s="43"/>
      <c r="B47" s="563" t="s">
        <v>51</v>
      </c>
      <c r="C47" s="563"/>
      <c r="D47" s="181">
        <v>58.797317721857105</v>
      </c>
      <c r="E47" s="65">
        <v>44.004215758292524</v>
      </c>
      <c r="F47" s="182">
        <v>65.729465045153646</v>
      </c>
      <c r="G47" s="181">
        <v>22.035639606122412</v>
      </c>
      <c r="H47" s="65">
        <v>14.30573895224471</v>
      </c>
      <c r="I47" s="182">
        <v>21.178870109972646</v>
      </c>
      <c r="J47" s="181">
        <v>0.24608248948047654</v>
      </c>
      <c r="K47" s="65">
        <v>0</v>
      </c>
      <c r="L47" s="182">
        <v>2.9305422089416284</v>
      </c>
      <c r="M47" s="181">
        <v>77.541719846888512</v>
      </c>
      <c r="N47" s="65">
        <v>58.309954710537234</v>
      </c>
      <c r="O47" s="182">
        <v>89.838877364067912</v>
      </c>
      <c r="P47" s="3"/>
      <c r="Q47" s="176">
        <v>1.795448769215771</v>
      </c>
      <c r="R47" s="64">
        <v>-9.5361530608613911</v>
      </c>
      <c r="S47" s="177">
        <v>-4.24298949279647</v>
      </c>
      <c r="T47" s="176">
        <v>0.59918580152412837</v>
      </c>
      <c r="U47" s="64">
        <v>7.1802464588626487</v>
      </c>
      <c r="V47" s="177">
        <v>21.792658697742279</v>
      </c>
      <c r="W47" s="176">
        <v>0</v>
      </c>
      <c r="X47" s="64">
        <v>-100</v>
      </c>
      <c r="Y47" s="177">
        <v>17.41834246610378</v>
      </c>
      <c r="Z47" s="176">
        <v>-2.9130711355908754</v>
      </c>
      <c r="AA47" s="64">
        <v>-6.3662067757998129</v>
      </c>
      <c r="AB47" s="177">
        <v>1.4818595332290683</v>
      </c>
    </row>
    <row r="48" spans="1:29" ht="18" customHeight="1" x14ac:dyDescent="0.35">
      <c r="A48" s="43"/>
      <c r="B48" s="564" t="s">
        <v>77</v>
      </c>
      <c r="C48" s="564"/>
      <c r="D48" s="275">
        <v>54.703979878927825</v>
      </c>
      <c r="E48" s="276">
        <v>40.11141069038873</v>
      </c>
      <c r="F48" s="277">
        <v>62.104507170234676</v>
      </c>
      <c r="G48" s="275">
        <v>21.857693539494612</v>
      </c>
      <c r="H48" s="276">
        <v>14.536181109709792</v>
      </c>
      <c r="I48" s="277">
        <v>21.767244906675188</v>
      </c>
      <c r="J48" s="275">
        <v>0.18099379325069276</v>
      </c>
      <c r="K48" s="276">
        <v>0</v>
      </c>
      <c r="L48" s="277">
        <v>2.9430571895685103</v>
      </c>
      <c r="M48" s="275">
        <v>73.437860081923262</v>
      </c>
      <c r="N48" s="276">
        <v>54.647591800098525</v>
      </c>
      <c r="O48" s="277">
        <v>86.814809266478377</v>
      </c>
      <c r="P48" s="3"/>
      <c r="Q48" s="178">
        <v>3.7775725699504865</v>
      </c>
      <c r="R48" s="179">
        <v>-10.676964377239678</v>
      </c>
      <c r="S48" s="180">
        <v>-5.037847001332791</v>
      </c>
      <c r="T48" s="178">
        <v>-4.5538717154598878</v>
      </c>
      <c r="U48" s="179">
        <v>4.6764570039016657</v>
      </c>
      <c r="V48" s="180">
        <v>20.352438321161731</v>
      </c>
      <c r="W48" s="178">
        <v>0</v>
      </c>
      <c r="X48" s="179">
        <v>-100</v>
      </c>
      <c r="Y48" s="180">
        <v>16.799794909853674</v>
      </c>
      <c r="Z48" s="178">
        <v>-2.5917940966423045</v>
      </c>
      <c r="AA48" s="179">
        <v>-7.476509915616945</v>
      </c>
      <c r="AB48" s="180">
        <v>0.94132965134335789</v>
      </c>
    </row>
    <row r="49" spans="1:29" ht="6" customHeight="1" x14ac:dyDescent="0.35">
      <c r="A49" s="43"/>
      <c r="B49" s="350"/>
      <c r="C49" s="350"/>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62" t="s">
        <v>12</v>
      </c>
      <c r="C50" s="562"/>
      <c r="D50" s="293">
        <v>61.760668656716419</v>
      </c>
      <c r="E50" s="294">
        <v>61.759513064360313</v>
      </c>
      <c r="F50" s="295">
        <v>73.111649597529492</v>
      </c>
      <c r="G50" s="293">
        <v>18.834197014925373</v>
      </c>
      <c r="H50" s="294">
        <v>16.676686842259066</v>
      </c>
      <c r="I50" s="295">
        <v>20.505030370305775</v>
      </c>
      <c r="J50" s="293">
        <v>0.11851940298507463</v>
      </c>
      <c r="K50" s="294">
        <v>0</v>
      </c>
      <c r="L50" s="295">
        <v>2.2102298815828219</v>
      </c>
      <c r="M50" s="293">
        <v>79.398594191780816</v>
      </c>
      <c r="N50" s="294">
        <v>78.436199906619379</v>
      </c>
      <c r="O50" s="295">
        <v>95.826909849418087</v>
      </c>
      <c r="P50" s="3"/>
      <c r="Q50" s="287">
        <v>-2.1248314317436265</v>
      </c>
      <c r="R50" s="288">
        <v>-8.11428686935988</v>
      </c>
      <c r="S50" s="289">
        <v>-3.9203546955323669</v>
      </c>
      <c r="T50" s="287">
        <v>2.8952013911545844</v>
      </c>
      <c r="U50" s="288">
        <v>6.7270281704641208</v>
      </c>
      <c r="V50" s="289">
        <v>21.536565144417306</v>
      </c>
      <c r="W50" s="287">
        <v>0</v>
      </c>
      <c r="X50" s="288">
        <v>-100</v>
      </c>
      <c r="Y50" s="289">
        <v>7.4490697422033412</v>
      </c>
      <c r="Z50" s="287">
        <v>-2.4655839204595633</v>
      </c>
      <c r="AA50" s="288">
        <v>-5.6404097823218766</v>
      </c>
      <c r="AB50" s="289">
        <v>0.84566560404793556</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24" customHeight="1" x14ac:dyDescent="0.25">
      <c r="B52" s="556" t="s">
        <v>119</v>
      </c>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43:C43"/>
    <mergeCell ref="B41:C41"/>
    <mergeCell ref="B27:C27"/>
    <mergeCell ref="Q24:AB24"/>
    <mergeCell ref="B36:C36"/>
    <mergeCell ref="B39:C39"/>
    <mergeCell ref="B40:C40"/>
    <mergeCell ref="B42:C42"/>
    <mergeCell ref="Q38:AB38"/>
    <mergeCell ref="B28:C28"/>
    <mergeCell ref="B29:C29"/>
    <mergeCell ref="B30:C30"/>
    <mergeCell ref="B38:O38"/>
    <mergeCell ref="Q10:AB10"/>
    <mergeCell ref="B11:C11"/>
    <mergeCell ref="B12:C12"/>
    <mergeCell ref="B13:C13"/>
    <mergeCell ref="B20:C20"/>
    <mergeCell ref="B16:C16"/>
    <mergeCell ref="B14:C14"/>
    <mergeCell ref="B50:C50"/>
    <mergeCell ref="B44:C44"/>
    <mergeCell ref="B46:C46"/>
    <mergeCell ref="B47:C47"/>
    <mergeCell ref="B48:C48"/>
    <mergeCell ref="B22:C22"/>
    <mergeCell ref="B33:C33"/>
    <mergeCell ref="B34:C34"/>
    <mergeCell ref="B32:C32"/>
    <mergeCell ref="B19:C19"/>
    <mergeCell ref="B25:C25"/>
    <mergeCell ref="B26:C26"/>
    <mergeCell ref="B24:O24"/>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pageSetUpPr fitToPage="1"/>
  </sheetPr>
  <dimension ref="A1:AW86"/>
  <sheetViews>
    <sheetView showGridLines="0" zoomScale="75" workbookViewId="0"/>
  </sheetViews>
  <sheetFormatPr defaultRowHeight="12.5" x14ac:dyDescent="0.25"/>
  <cols>
    <col min="1" max="1" width="1.7265625" customWidth="1"/>
    <col min="2" max="2" width="6.7265625" customWidth="1"/>
    <col min="3" max="3" width="6.7265625" style="23" customWidth="1"/>
    <col min="4" max="15" width="8.7265625" customWidth="1"/>
    <col min="16" max="16" width="1.453125" customWidth="1"/>
    <col min="17" max="28" width="7.7265625" customWidth="1"/>
    <col min="29" max="29" width="1.453125" customWidth="1"/>
    <col min="30" max="33" width="7.7265625" customWidth="1"/>
    <col min="34" max="34" width="1.7265625" customWidth="1"/>
    <col min="35" max="49" width="9.1796875" style="151" customWidth="1"/>
  </cols>
  <sheetData>
    <row r="1" spans="1:33" ht="40" customHeight="1" x14ac:dyDescent="0.3">
      <c r="B1" s="369" t="s">
        <v>136</v>
      </c>
      <c r="AD1" s="3"/>
      <c r="AG1" s="390"/>
    </row>
    <row r="2" spans="1:33" ht="21" customHeight="1" x14ac:dyDescent="0.25">
      <c r="B2" s="8" t="s">
        <v>143</v>
      </c>
    </row>
    <row r="3" spans="1:33" ht="21" customHeight="1" x14ac:dyDescent="0.25">
      <c r="B3" s="8" t="s">
        <v>144</v>
      </c>
      <c r="U3" s="567" t="s">
        <v>239</v>
      </c>
      <c r="V3" s="567"/>
      <c r="W3" s="567"/>
      <c r="X3" s="567"/>
      <c r="Y3" s="567"/>
      <c r="Z3" s="567"/>
      <c r="AA3" s="567"/>
      <c r="AB3" s="567"/>
      <c r="AC3" s="567"/>
      <c r="AD3" s="567"/>
      <c r="AE3" s="567"/>
      <c r="AF3" s="567"/>
      <c r="AG3" s="567"/>
    </row>
    <row r="4" spans="1:33" ht="21" customHeight="1" x14ac:dyDescent="0.25">
      <c r="B4" s="142" t="s">
        <v>145</v>
      </c>
      <c r="C4" s="3"/>
      <c r="D4" s="3"/>
      <c r="E4" s="3"/>
      <c r="F4" s="3"/>
      <c r="G4" s="3"/>
      <c r="H4" s="143"/>
      <c r="I4" s="143"/>
      <c r="J4" s="143"/>
      <c r="K4" s="143"/>
      <c r="L4" s="143"/>
      <c r="M4" s="143"/>
      <c r="N4" s="143"/>
      <c r="O4" s="143"/>
      <c r="P4" s="143"/>
      <c r="Q4" s="143"/>
      <c r="R4" s="143"/>
      <c r="S4" s="143"/>
      <c r="T4" s="143"/>
      <c r="U4" s="143"/>
      <c r="V4" s="143"/>
      <c r="W4" s="143"/>
      <c r="AC4" s="143"/>
    </row>
    <row r="5" spans="1:33" ht="25" customHeight="1" x14ac:dyDescent="0.25"/>
    <row r="6" spans="1:33" ht="25" customHeight="1" x14ac:dyDescent="0.35">
      <c r="D6" s="568" t="s">
        <v>82</v>
      </c>
      <c r="E6" s="568"/>
      <c r="F6" s="568"/>
      <c r="G6" s="568"/>
      <c r="H6" s="568"/>
      <c r="I6" s="568"/>
      <c r="J6" s="568"/>
      <c r="K6" s="568"/>
      <c r="L6" s="568"/>
      <c r="M6" s="568"/>
      <c r="N6" s="568"/>
      <c r="O6" s="551"/>
      <c r="Q6" s="568" t="s">
        <v>71</v>
      </c>
      <c r="R6" s="568"/>
      <c r="S6" s="568"/>
      <c r="T6" s="568"/>
      <c r="U6" s="568"/>
      <c r="V6" s="568"/>
      <c r="W6" s="568"/>
      <c r="X6" s="568"/>
      <c r="Y6" s="568"/>
      <c r="Z6" s="568"/>
      <c r="AA6" s="568"/>
      <c r="AB6" s="551"/>
      <c r="AD6" s="568" t="s">
        <v>78</v>
      </c>
      <c r="AE6" s="568"/>
      <c r="AF6" s="568"/>
      <c r="AG6" s="551"/>
    </row>
    <row r="7" spans="1:33" ht="25" customHeight="1" x14ac:dyDescent="0.35">
      <c r="D7" s="569" t="s">
        <v>20</v>
      </c>
      <c r="E7" s="569"/>
      <c r="F7" s="548"/>
      <c r="G7" s="569" t="s">
        <v>18</v>
      </c>
      <c r="H7" s="569"/>
      <c r="I7" s="548"/>
      <c r="J7" s="569" t="s">
        <v>17</v>
      </c>
      <c r="K7" s="569"/>
      <c r="L7" s="548"/>
      <c r="M7" s="569" t="s">
        <v>89</v>
      </c>
      <c r="N7" s="569"/>
      <c r="O7" s="548"/>
      <c r="Q7" s="569" t="s">
        <v>20</v>
      </c>
      <c r="R7" s="569"/>
      <c r="S7" s="548"/>
      <c r="T7" s="569" t="s">
        <v>18</v>
      </c>
      <c r="U7" s="569"/>
      <c r="V7" s="548"/>
      <c r="W7" s="569" t="s">
        <v>17</v>
      </c>
      <c r="X7" s="569"/>
      <c r="Y7" s="548"/>
      <c r="Z7" s="569" t="s">
        <v>89</v>
      </c>
      <c r="AA7" s="569"/>
      <c r="AB7" s="548"/>
      <c r="AD7" s="569" t="s">
        <v>79</v>
      </c>
      <c r="AE7" s="569"/>
      <c r="AF7" s="569"/>
      <c r="AG7" s="548"/>
    </row>
    <row r="8" spans="1:33" ht="30" customHeight="1" x14ac:dyDescent="0.4">
      <c r="A8" s="42"/>
      <c r="B8" s="466" t="s">
        <v>42</v>
      </c>
      <c r="C8" s="464"/>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c r="AC8" s="45"/>
      <c r="AD8" s="252" t="s">
        <v>20</v>
      </c>
      <c r="AE8" s="253" t="s">
        <v>18</v>
      </c>
      <c r="AF8" s="253" t="s">
        <v>17</v>
      </c>
      <c r="AG8" s="254" t="s">
        <v>12</v>
      </c>
    </row>
    <row r="9" spans="1:33" ht="20.149999999999999" customHeight="1" x14ac:dyDescent="0.4">
      <c r="A9" s="42"/>
      <c r="B9" s="185">
        <v>2018</v>
      </c>
      <c r="C9" s="186" t="s">
        <v>153</v>
      </c>
      <c r="D9" s="268">
        <v>134.23841846258273</v>
      </c>
      <c r="E9" s="269">
        <v>148.47940995656532</v>
      </c>
      <c r="F9" s="270">
        <v>133.14208930436206</v>
      </c>
      <c r="G9" s="268">
        <v>21.468352282368912</v>
      </c>
      <c r="H9" s="269">
        <v>28.896479613238231</v>
      </c>
      <c r="I9" s="270">
        <v>12.776943612649795</v>
      </c>
      <c r="J9" s="268">
        <v>1.2375699983030715</v>
      </c>
      <c r="K9" s="269">
        <v>4.1481131915188394</v>
      </c>
      <c r="L9" s="270">
        <v>3.1682683286186308</v>
      </c>
      <c r="M9" s="268">
        <v>156.94434074325471</v>
      </c>
      <c r="N9" s="269">
        <v>181.52400276132238</v>
      </c>
      <c r="O9" s="270">
        <v>149.08730124563047</v>
      </c>
      <c r="P9" s="3"/>
      <c r="Q9" s="255">
        <v>-3.7528787590141954</v>
      </c>
      <c r="R9" s="256">
        <v>12.328583824706779</v>
      </c>
      <c r="S9" s="257">
        <v>4.5225237778482574</v>
      </c>
      <c r="T9" s="255">
        <v>-7.6081719759027235</v>
      </c>
      <c r="U9" s="256">
        <v>22.403117423028984</v>
      </c>
      <c r="V9" s="257">
        <v>0.4588879913052179</v>
      </c>
      <c r="W9" s="255">
        <v>-22.871544757066392</v>
      </c>
      <c r="X9" s="256">
        <v>1589.6700909384542</v>
      </c>
      <c r="Y9" s="257">
        <v>-27.035104508245038</v>
      </c>
      <c r="Z9" s="255">
        <v>-4.4847688523852067</v>
      </c>
      <c r="AA9" s="256">
        <v>16.334516939206956</v>
      </c>
      <c r="AB9" s="257">
        <v>3.2160296417810645</v>
      </c>
      <c r="AC9" s="3"/>
      <c r="AD9" s="262" t="s">
        <v>155</v>
      </c>
      <c r="AE9" s="263" t="s">
        <v>177</v>
      </c>
      <c r="AF9" s="263" t="s">
        <v>163</v>
      </c>
      <c r="AG9" s="264" t="s">
        <v>160</v>
      </c>
    </row>
    <row r="10" spans="1:33" ht="20.149999999999999" customHeight="1" x14ac:dyDescent="0.35">
      <c r="A10" s="43"/>
      <c r="B10" s="187"/>
      <c r="C10" s="188" t="s">
        <v>157</v>
      </c>
      <c r="D10" s="181">
        <v>114.70575775081841</v>
      </c>
      <c r="E10" s="65">
        <v>144.00848966896245</v>
      </c>
      <c r="F10" s="182">
        <v>126.54005651333206</v>
      </c>
      <c r="G10" s="181">
        <v>21.250144425187752</v>
      </c>
      <c r="H10" s="65">
        <v>17.844714207504413</v>
      </c>
      <c r="I10" s="182">
        <v>9.514227916894761</v>
      </c>
      <c r="J10" s="181">
        <v>1.103793568264972</v>
      </c>
      <c r="K10" s="65">
        <v>0.82014048806265238</v>
      </c>
      <c r="L10" s="182">
        <v>2.7093705700223882</v>
      </c>
      <c r="M10" s="181">
        <v>137.05969574427112</v>
      </c>
      <c r="N10" s="65">
        <v>162.67334436452953</v>
      </c>
      <c r="O10" s="182">
        <v>138.7636550002492</v>
      </c>
      <c r="P10" s="3"/>
      <c r="Q10" s="176">
        <v>-1.620652324344606</v>
      </c>
      <c r="R10" s="64">
        <v>6.6603170773164102</v>
      </c>
      <c r="S10" s="177">
        <v>6.5406792539575314</v>
      </c>
      <c r="T10" s="176">
        <v>-25.25852699021225</v>
      </c>
      <c r="U10" s="64">
        <v>-30.911411189891211</v>
      </c>
      <c r="V10" s="177">
        <v>-37.84413975436145</v>
      </c>
      <c r="W10" s="176">
        <v>-49.679084084876202</v>
      </c>
      <c r="X10" s="64">
        <v>-57.440130078879839</v>
      </c>
      <c r="Y10" s="177">
        <v>-37.885355270229176</v>
      </c>
      <c r="Z10" s="176">
        <v>-6.9016970354897724</v>
      </c>
      <c r="AA10" s="64">
        <v>-6.0466750384406263E-2</v>
      </c>
      <c r="AB10" s="177">
        <v>0.23340801246175505</v>
      </c>
      <c r="AC10" s="3"/>
      <c r="AD10" s="176" t="s">
        <v>155</v>
      </c>
      <c r="AE10" s="64" t="s">
        <v>177</v>
      </c>
      <c r="AF10" s="64" t="s">
        <v>175</v>
      </c>
      <c r="AG10" s="177" t="s">
        <v>161</v>
      </c>
    </row>
    <row r="11" spans="1:33" ht="20.149999999999999" customHeight="1" x14ac:dyDescent="0.35">
      <c r="A11" s="43"/>
      <c r="B11" s="189"/>
      <c r="C11" s="190" t="s">
        <v>159</v>
      </c>
      <c r="D11" s="271">
        <v>125.96437158469945</v>
      </c>
      <c r="E11" s="66">
        <v>147.21176885595372</v>
      </c>
      <c r="F11" s="274">
        <v>129.49519337754239</v>
      </c>
      <c r="G11" s="271">
        <v>25.474098360655738</v>
      </c>
      <c r="H11" s="66">
        <v>5.3830568144334565</v>
      </c>
      <c r="I11" s="274">
        <v>15.537182607391946</v>
      </c>
      <c r="J11" s="271">
        <v>2.0061202185792348</v>
      </c>
      <c r="K11" s="66">
        <v>0.66785900151978139</v>
      </c>
      <c r="L11" s="274">
        <v>27.40891931354782</v>
      </c>
      <c r="M11" s="271">
        <v>153.44459016393444</v>
      </c>
      <c r="N11" s="66">
        <v>153.26268467190695</v>
      </c>
      <c r="O11" s="274">
        <v>172.44129529848215</v>
      </c>
      <c r="P11" s="3"/>
      <c r="Q11" s="300">
        <v>-4.0764998738860738</v>
      </c>
      <c r="R11" s="145">
        <v>4.1404297587548413</v>
      </c>
      <c r="S11" s="301">
        <v>-1.6283247070735702</v>
      </c>
      <c r="T11" s="300">
        <v>-30.444447169066418</v>
      </c>
      <c r="U11" s="145">
        <v>-71.434072291826041</v>
      </c>
      <c r="V11" s="301">
        <v>-1.0937128738949089</v>
      </c>
      <c r="W11" s="300">
        <v>33.929477526755512</v>
      </c>
      <c r="X11" s="145">
        <v>-1.551348056760766</v>
      </c>
      <c r="Y11" s="301">
        <v>398.00766773558723</v>
      </c>
      <c r="Z11" s="300">
        <v>-9.4399093565916257</v>
      </c>
      <c r="AA11" s="145">
        <v>-4.7357358063072912</v>
      </c>
      <c r="AB11" s="301">
        <v>12.816295661306173</v>
      </c>
      <c r="AC11" s="3"/>
      <c r="AD11" s="258" t="s">
        <v>161</v>
      </c>
      <c r="AE11" s="63" t="s">
        <v>240</v>
      </c>
      <c r="AF11" s="63" t="s">
        <v>240</v>
      </c>
      <c r="AG11" s="259" t="s">
        <v>241</v>
      </c>
    </row>
    <row r="12" spans="1:33" ht="20.149999999999999" customHeight="1" x14ac:dyDescent="0.35">
      <c r="A12" s="43"/>
      <c r="B12" s="187"/>
      <c r="C12" s="188" t="s">
        <v>162</v>
      </c>
      <c r="D12" s="181">
        <v>129.59775888717155</v>
      </c>
      <c r="E12" s="65">
        <v>155.3376506895554</v>
      </c>
      <c r="F12" s="182">
        <v>134.05994887231077</v>
      </c>
      <c r="G12" s="181">
        <v>34.305448222565687</v>
      </c>
      <c r="H12" s="65">
        <v>7.8592010478693606</v>
      </c>
      <c r="I12" s="182">
        <v>20.059203928950907</v>
      </c>
      <c r="J12" s="181">
        <v>1.9308346213292118</v>
      </c>
      <c r="K12" s="65">
        <v>1.8587175527486755</v>
      </c>
      <c r="L12" s="182">
        <v>4.7044768310140697</v>
      </c>
      <c r="M12" s="181">
        <v>165.83404173106646</v>
      </c>
      <c r="N12" s="65">
        <v>165.05556929017345</v>
      </c>
      <c r="O12" s="182">
        <v>158.82362963227575</v>
      </c>
      <c r="P12" s="3"/>
      <c r="Q12" s="176">
        <v>4.8287544830516271</v>
      </c>
      <c r="R12" s="64">
        <v>8.5406904317899013</v>
      </c>
      <c r="S12" s="177">
        <v>2.28011859798973</v>
      </c>
      <c r="T12" s="176">
        <v>38.399004980053562</v>
      </c>
      <c r="U12" s="64">
        <v>-76.984433767482201</v>
      </c>
      <c r="V12" s="177">
        <v>-13.101784097440435</v>
      </c>
      <c r="W12" s="176">
        <v>8.5196399414174326</v>
      </c>
      <c r="X12" s="64">
        <v>84.730642789449291</v>
      </c>
      <c r="Y12" s="177">
        <v>32.822547771267672</v>
      </c>
      <c r="Z12" s="176">
        <v>10.412738561839548</v>
      </c>
      <c r="AA12" s="64">
        <v>-7.4116461276161179</v>
      </c>
      <c r="AB12" s="177">
        <v>0.71451935851365145</v>
      </c>
      <c r="AC12" s="3"/>
      <c r="AD12" s="176" t="s">
        <v>161</v>
      </c>
      <c r="AE12" s="64" t="s">
        <v>242</v>
      </c>
      <c r="AF12" s="64" t="s">
        <v>243</v>
      </c>
      <c r="AG12" s="177" t="s">
        <v>244</v>
      </c>
    </row>
    <row r="13" spans="1:33" ht="20.149999999999999" customHeight="1" x14ac:dyDescent="0.35">
      <c r="A13" s="43"/>
      <c r="B13" s="189"/>
      <c r="C13" s="190" t="s">
        <v>164</v>
      </c>
      <c r="D13" s="271">
        <v>123.84888678351493</v>
      </c>
      <c r="E13" s="66">
        <v>148.65981066122924</v>
      </c>
      <c r="F13" s="274">
        <v>128.57113746967516</v>
      </c>
      <c r="G13" s="271">
        <v>36.876835622927523</v>
      </c>
      <c r="H13" s="66">
        <v>17.190733609066118</v>
      </c>
      <c r="I13" s="274">
        <v>18.45375925791755</v>
      </c>
      <c r="J13" s="271">
        <v>1.6598768356229274</v>
      </c>
      <c r="K13" s="66">
        <v>3.03696869434668</v>
      </c>
      <c r="L13" s="274">
        <v>4.465708535106832</v>
      </c>
      <c r="M13" s="271">
        <v>162.38559924206538</v>
      </c>
      <c r="N13" s="66">
        <v>168.88751296464204</v>
      </c>
      <c r="O13" s="274">
        <v>151.49060526269955</v>
      </c>
      <c r="P13" s="3"/>
      <c r="Q13" s="258">
        <v>5.0233226052527824</v>
      </c>
      <c r="R13" s="63">
        <v>8.1715823861486303</v>
      </c>
      <c r="S13" s="301">
        <v>5.3694911169330384</v>
      </c>
      <c r="T13" s="258">
        <v>0.66055123010601446</v>
      </c>
      <c r="U13" s="63">
        <v>-35.981103544621718</v>
      </c>
      <c r="V13" s="301">
        <v>-10.29967762825307</v>
      </c>
      <c r="W13" s="258">
        <v>-14.381806016550158</v>
      </c>
      <c r="X13" s="63">
        <v>130.47104667298049</v>
      </c>
      <c r="Y13" s="301">
        <v>-14.635406978147158</v>
      </c>
      <c r="Z13" s="258">
        <v>3.7616498787687598</v>
      </c>
      <c r="AA13" s="63">
        <v>1.9852438671915638</v>
      </c>
      <c r="AB13" s="301">
        <v>2.480846269136288</v>
      </c>
      <c r="AC13" s="3"/>
      <c r="AD13" s="258" t="s">
        <v>161</v>
      </c>
      <c r="AE13" s="63" t="s">
        <v>243</v>
      </c>
      <c r="AF13" s="63" t="s">
        <v>244</v>
      </c>
      <c r="AG13" s="259" t="s">
        <v>244</v>
      </c>
    </row>
    <row r="14" spans="1:33" ht="20.149999999999999" customHeight="1" x14ac:dyDescent="0.35">
      <c r="A14" s="43"/>
      <c r="B14" s="187"/>
      <c r="C14" s="188" t="s">
        <v>165</v>
      </c>
      <c r="D14" s="181">
        <v>113.53521126760563</v>
      </c>
      <c r="E14" s="65">
        <v>145.19203322398269</v>
      </c>
      <c r="F14" s="182">
        <v>115.00593599068758</v>
      </c>
      <c r="G14" s="181">
        <v>35.046687532603023</v>
      </c>
      <c r="H14" s="65">
        <v>26.031686896094207</v>
      </c>
      <c r="I14" s="182">
        <v>18.094951247270465</v>
      </c>
      <c r="J14" s="181">
        <v>4.0414710485133023</v>
      </c>
      <c r="K14" s="65">
        <v>3.0076919152301511</v>
      </c>
      <c r="L14" s="182">
        <v>4.0596223270096718</v>
      </c>
      <c r="M14" s="181">
        <v>152.62336984872195</v>
      </c>
      <c r="N14" s="65">
        <v>174.23141203530705</v>
      </c>
      <c r="O14" s="182">
        <v>137.1605095649677</v>
      </c>
      <c r="P14" s="3"/>
      <c r="Q14" s="176">
        <v>-6.2387372160464922</v>
      </c>
      <c r="R14" s="64">
        <v>1.2908628214585796</v>
      </c>
      <c r="S14" s="177">
        <v>-9.0370632085854776</v>
      </c>
      <c r="T14" s="176">
        <v>-30.028904519129451</v>
      </c>
      <c r="U14" s="64">
        <v>-15.970886981368311</v>
      </c>
      <c r="V14" s="177">
        <v>-0.52958051732880773</v>
      </c>
      <c r="W14" s="176">
        <v>194.73295479562259</v>
      </c>
      <c r="X14" s="64">
        <v>104.51920664224406</v>
      </c>
      <c r="Y14" s="177">
        <v>26.994710364467</v>
      </c>
      <c r="Z14" s="176">
        <v>-11.54744480851557</v>
      </c>
      <c r="AA14" s="64">
        <v>-0.88756139252543165</v>
      </c>
      <c r="AB14" s="177">
        <v>-7.2108891935490327</v>
      </c>
      <c r="AC14" s="3"/>
      <c r="AD14" s="176" t="s">
        <v>161</v>
      </c>
      <c r="AE14" s="64" t="s">
        <v>243</v>
      </c>
      <c r="AF14" s="64" t="s">
        <v>244</v>
      </c>
      <c r="AG14" s="177" t="s">
        <v>244</v>
      </c>
    </row>
    <row r="15" spans="1:33" ht="20.149999999999999" customHeight="1" x14ac:dyDescent="0.35">
      <c r="A15" s="43"/>
      <c r="B15" s="189">
        <v>2019</v>
      </c>
      <c r="C15" s="190" t="s">
        <v>166</v>
      </c>
      <c r="D15" s="271">
        <v>140.30732553099264</v>
      </c>
      <c r="E15" s="66">
        <v>175.70746114258981</v>
      </c>
      <c r="F15" s="274">
        <v>149.77427378918176</v>
      </c>
      <c r="G15" s="271">
        <v>39.333116601647163</v>
      </c>
      <c r="H15" s="66">
        <v>17.459761415439676</v>
      </c>
      <c r="I15" s="274">
        <v>16.936360877099997</v>
      </c>
      <c r="J15" s="271">
        <v>1.6788036410923277</v>
      </c>
      <c r="K15" s="66">
        <v>1.2652801785239511</v>
      </c>
      <c r="L15" s="274">
        <v>4.4258705515662182</v>
      </c>
      <c r="M15" s="271">
        <v>181.31924577373212</v>
      </c>
      <c r="N15" s="66">
        <v>194.43250273655343</v>
      </c>
      <c r="O15" s="274">
        <v>171.136505217848</v>
      </c>
      <c r="P15" s="3"/>
      <c r="Q15" s="258">
        <v>9.8763617049777856</v>
      </c>
      <c r="R15" s="63">
        <v>16.96263135385319</v>
      </c>
      <c r="S15" s="301">
        <v>9.4579270786512417</v>
      </c>
      <c r="T15" s="258">
        <v>0.50222010758208058</v>
      </c>
      <c r="U15" s="63">
        <v>-25.283751063340109</v>
      </c>
      <c r="V15" s="301">
        <v>24.930468822891068</v>
      </c>
      <c r="W15" s="258">
        <v>23.690700960288087</v>
      </c>
      <c r="X15" s="63">
        <v>-18.807074385827182</v>
      </c>
      <c r="Y15" s="301">
        <v>61.711028103989399</v>
      </c>
      <c r="Z15" s="258">
        <v>7.8065408825932794</v>
      </c>
      <c r="AA15" s="63">
        <v>11.008026330186725</v>
      </c>
      <c r="AB15" s="301">
        <v>11.761693040966437</v>
      </c>
      <c r="AC15" s="3"/>
      <c r="AD15" s="258" t="s">
        <v>168</v>
      </c>
      <c r="AE15" s="63" t="s">
        <v>243</v>
      </c>
      <c r="AF15" s="63" t="s">
        <v>243</v>
      </c>
      <c r="AG15" s="259" t="s">
        <v>245</v>
      </c>
    </row>
    <row r="16" spans="1:33" ht="20.149999999999999" customHeight="1" x14ac:dyDescent="0.35">
      <c r="A16" s="43"/>
      <c r="B16" s="187"/>
      <c r="C16" s="188" t="s">
        <v>169</v>
      </c>
      <c r="D16" s="181">
        <v>171.74481580873385</v>
      </c>
      <c r="E16" s="65">
        <v>182.84625596260256</v>
      </c>
      <c r="F16" s="182">
        <v>163.02587214632806</v>
      </c>
      <c r="G16" s="181">
        <v>25.7577457916565</v>
      </c>
      <c r="H16" s="65">
        <v>28.257184033587762</v>
      </c>
      <c r="I16" s="182">
        <v>13.844446342979234</v>
      </c>
      <c r="J16" s="181">
        <v>1.8975359843864357</v>
      </c>
      <c r="K16" s="65">
        <v>1.5094962008301993</v>
      </c>
      <c r="L16" s="182">
        <v>4.3898065322972153</v>
      </c>
      <c r="M16" s="181">
        <v>199.40009758477677</v>
      </c>
      <c r="N16" s="65">
        <v>212.61293619702053</v>
      </c>
      <c r="O16" s="182">
        <v>181.26012502160449</v>
      </c>
      <c r="P16" s="3"/>
      <c r="Q16" s="176">
        <v>34.90394652031663</v>
      </c>
      <c r="R16" s="64">
        <v>26.535524541023229</v>
      </c>
      <c r="S16" s="177">
        <v>28.135465237421624</v>
      </c>
      <c r="T16" s="176">
        <v>-53.018470589494413</v>
      </c>
      <c r="U16" s="64">
        <v>-32.812245306532908</v>
      </c>
      <c r="V16" s="177">
        <v>-27.909635458726257</v>
      </c>
      <c r="W16" s="176">
        <v>-12.216607549536409</v>
      </c>
      <c r="X16" s="64">
        <v>45.387607662468021</v>
      </c>
      <c r="Y16" s="177">
        <v>49.90257932918896</v>
      </c>
      <c r="Z16" s="176">
        <v>8.1956612569276555</v>
      </c>
      <c r="AA16" s="64">
        <v>13.334803518680665</v>
      </c>
      <c r="AB16" s="177">
        <v>21.35621315541621</v>
      </c>
      <c r="AC16" s="3"/>
      <c r="AD16" s="176" t="s">
        <v>156</v>
      </c>
      <c r="AE16" s="64" t="s">
        <v>177</v>
      </c>
      <c r="AF16" s="64" t="s">
        <v>175</v>
      </c>
      <c r="AG16" s="177" t="s">
        <v>163</v>
      </c>
    </row>
    <row r="17" spans="1:34" ht="20.149999999999999" customHeight="1" x14ac:dyDescent="0.35">
      <c r="A17" s="43"/>
      <c r="B17" s="189"/>
      <c r="C17" s="190" t="s">
        <v>170</v>
      </c>
      <c r="D17" s="271">
        <v>121.01894854170537</v>
      </c>
      <c r="E17" s="66">
        <v>150.831539673446</v>
      </c>
      <c r="F17" s="274">
        <v>134.60776062683831</v>
      </c>
      <c r="G17" s="271">
        <v>30.27642578487832</v>
      </c>
      <c r="H17" s="66">
        <v>36.313162417645373</v>
      </c>
      <c r="I17" s="274">
        <v>14.65918016929021</v>
      </c>
      <c r="J17" s="271">
        <v>1.306892067620286</v>
      </c>
      <c r="K17" s="66">
        <v>2.1290103122314523</v>
      </c>
      <c r="L17" s="274">
        <v>3.3165557543599804</v>
      </c>
      <c r="M17" s="271">
        <v>152.60226639420398</v>
      </c>
      <c r="N17" s="66">
        <v>189.27371240332283</v>
      </c>
      <c r="O17" s="274">
        <v>152.58349655048849</v>
      </c>
      <c r="P17" s="3"/>
      <c r="Q17" s="258">
        <v>3.4476013978071762</v>
      </c>
      <c r="R17" s="63">
        <v>6.3607196503062937</v>
      </c>
      <c r="S17" s="301">
        <v>4.771063406495843</v>
      </c>
      <c r="T17" s="258">
        <v>17.873801347287838</v>
      </c>
      <c r="U17" s="63">
        <v>70.933155366165607</v>
      </c>
      <c r="V17" s="301">
        <v>1.8776833374274666</v>
      </c>
      <c r="W17" s="258">
        <v>-3.4520341904748424</v>
      </c>
      <c r="X17" s="63">
        <v>56.961757138613024</v>
      </c>
      <c r="Y17" s="301">
        <v>15.208136664535079</v>
      </c>
      <c r="Z17" s="258">
        <v>5.9555306753219615</v>
      </c>
      <c r="AA17" s="63">
        <v>15.121747060511149</v>
      </c>
      <c r="AB17" s="301">
        <v>4.6915612005335054</v>
      </c>
      <c r="AC17" s="3"/>
      <c r="AD17" s="258" t="s">
        <v>155</v>
      </c>
      <c r="AE17" s="63" t="s">
        <v>167</v>
      </c>
      <c r="AF17" s="63" t="s">
        <v>156</v>
      </c>
      <c r="AG17" s="259" t="s">
        <v>158</v>
      </c>
    </row>
    <row r="18" spans="1:34" ht="20.149999999999999" customHeight="1" x14ac:dyDescent="0.35">
      <c r="A18" s="43"/>
      <c r="B18" s="187"/>
      <c r="C18" s="188" t="s">
        <v>171</v>
      </c>
      <c r="D18" s="181">
        <v>122.78139889460644</v>
      </c>
      <c r="E18" s="65">
        <v>148.33585655215055</v>
      </c>
      <c r="F18" s="182">
        <v>137.2702844612688</v>
      </c>
      <c r="G18" s="181">
        <v>32.437964551172101</v>
      </c>
      <c r="H18" s="65">
        <v>42.442278963584812</v>
      </c>
      <c r="I18" s="182">
        <v>16.297856373474747</v>
      </c>
      <c r="J18" s="181">
        <v>1.5317324185248713</v>
      </c>
      <c r="K18" s="65">
        <v>2.9749359706058698</v>
      </c>
      <c r="L18" s="182">
        <v>2.9175131236947438</v>
      </c>
      <c r="M18" s="181">
        <v>156.75109586430341</v>
      </c>
      <c r="N18" s="65">
        <v>193.75307148634124</v>
      </c>
      <c r="O18" s="182">
        <v>156.48565395843829</v>
      </c>
      <c r="P18" s="3"/>
      <c r="Q18" s="176">
        <v>-1.1095072622354312</v>
      </c>
      <c r="R18" s="64">
        <v>1.9792428634221664</v>
      </c>
      <c r="S18" s="177">
        <v>3.7335309929264309</v>
      </c>
      <c r="T18" s="176">
        <v>2.6997600432937117</v>
      </c>
      <c r="U18" s="64">
        <v>96.220357570168929</v>
      </c>
      <c r="V18" s="177">
        <v>26.500569844548416</v>
      </c>
      <c r="W18" s="176">
        <v>20.844656486437124</v>
      </c>
      <c r="X18" s="64">
        <v>-17.18778330737447</v>
      </c>
      <c r="Y18" s="177">
        <v>38.533305200231915</v>
      </c>
      <c r="Z18" s="176">
        <v>-0.16598529255403954</v>
      </c>
      <c r="AA18" s="64">
        <v>13.518850552346954</v>
      </c>
      <c r="AB18" s="177">
        <v>6.2220726614317305</v>
      </c>
      <c r="AC18" s="3"/>
      <c r="AD18" s="176" t="s">
        <v>155</v>
      </c>
      <c r="AE18" s="64" t="s">
        <v>177</v>
      </c>
      <c r="AF18" s="64" t="s">
        <v>163</v>
      </c>
      <c r="AG18" s="177" t="s">
        <v>163</v>
      </c>
    </row>
    <row r="19" spans="1:34" ht="20.149999999999999" customHeight="1" x14ac:dyDescent="0.35">
      <c r="A19" s="43"/>
      <c r="B19" s="189"/>
      <c r="C19" s="190" t="s">
        <v>172</v>
      </c>
      <c r="D19" s="271">
        <v>127.09832581967213</v>
      </c>
      <c r="E19" s="66">
        <v>147.73163394919169</v>
      </c>
      <c r="F19" s="274">
        <v>129.92303422298218</v>
      </c>
      <c r="G19" s="271">
        <v>32.061475409836063</v>
      </c>
      <c r="H19" s="66">
        <v>49.075479014394325</v>
      </c>
      <c r="I19" s="274">
        <v>16.690586614553379</v>
      </c>
      <c r="J19" s="271">
        <v>1.1315573770491802</v>
      </c>
      <c r="K19" s="66">
        <v>2.2786068211990869</v>
      </c>
      <c r="L19" s="274">
        <v>2.9167533995448136</v>
      </c>
      <c r="M19" s="271">
        <v>160.29135860655737</v>
      </c>
      <c r="N19" s="66">
        <v>199.08571978478508</v>
      </c>
      <c r="O19" s="274">
        <v>149.53037423708037</v>
      </c>
      <c r="P19" s="3"/>
      <c r="Q19" s="258">
        <v>2.2891459121346034</v>
      </c>
      <c r="R19" s="63">
        <v>1.952974998508741</v>
      </c>
      <c r="S19" s="301">
        <v>-2.144446671005423E-2</v>
      </c>
      <c r="T19" s="258">
        <v>23.810189297857136</v>
      </c>
      <c r="U19" s="63">
        <v>76.453292524942015</v>
      </c>
      <c r="V19" s="301">
        <v>29.132416244432658</v>
      </c>
      <c r="W19" s="258">
        <v>-21.620056653507639</v>
      </c>
      <c r="X19" s="63">
        <v>150.9327639848205</v>
      </c>
      <c r="Y19" s="301">
        <v>10.977293726296004</v>
      </c>
      <c r="Z19" s="258">
        <v>5.7377444021599526</v>
      </c>
      <c r="AA19" s="63">
        <v>14.666210546155174</v>
      </c>
      <c r="AB19" s="301">
        <v>2.7669677804031032</v>
      </c>
      <c r="AC19" s="3"/>
      <c r="AD19" s="258" t="s">
        <v>155</v>
      </c>
      <c r="AE19" s="63" t="s">
        <v>175</v>
      </c>
      <c r="AF19" s="63" t="s">
        <v>163</v>
      </c>
      <c r="AG19" s="259" t="s">
        <v>163</v>
      </c>
    </row>
    <row r="20" spans="1:34" ht="20.149999999999999" customHeight="1" x14ac:dyDescent="0.35">
      <c r="A20" s="43"/>
      <c r="B20" s="187"/>
      <c r="C20" s="188" t="s">
        <v>173</v>
      </c>
      <c r="D20" s="181">
        <v>121.99967141292443</v>
      </c>
      <c r="E20" s="65">
        <v>149.13689813118359</v>
      </c>
      <c r="F20" s="182">
        <v>131.87025712282997</v>
      </c>
      <c r="G20" s="181">
        <v>32.274698795180726</v>
      </c>
      <c r="H20" s="65">
        <v>47.306593181916924</v>
      </c>
      <c r="I20" s="182">
        <v>16.455966020594193</v>
      </c>
      <c r="J20" s="181">
        <v>1.3980284775465499</v>
      </c>
      <c r="K20" s="65">
        <v>2.2860559352164191</v>
      </c>
      <c r="L20" s="182">
        <v>2.5933209258977237</v>
      </c>
      <c r="M20" s="181">
        <v>155.6723986856517</v>
      </c>
      <c r="N20" s="65">
        <v>198.72954724831692</v>
      </c>
      <c r="O20" s="182">
        <v>150.91954406932189</v>
      </c>
      <c r="P20" s="3"/>
      <c r="Q20" s="176">
        <v>-2.392475644408782</v>
      </c>
      <c r="R20" s="64">
        <v>3.9196007877356056</v>
      </c>
      <c r="S20" s="177">
        <v>2.6874120314673835</v>
      </c>
      <c r="T20" s="176">
        <v>19.810114283005632</v>
      </c>
      <c r="U20" s="64">
        <v>130.15339057997042</v>
      </c>
      <c r="V20" s="177">
        <v>18.335013241358123</v>
      </c>
      <c r="W20" s="176">
        <v>-12.16808803227204</v>
      </c>
      <c r="X20" s="64">
        <v>-2.8565318827688566</v>
      </c>
      <c r="Y20" s="177">
        <v>-26.777905531217222</v>
      </c>
      <c r="Z20" s="176">
        <v>1.4020676165770751</v>
      </c>
      <c r="AA20" s="64">
        <v>19.414847651123232</v>
      </c>
      <c r="AB20" s="177">
        <v>3.4637463458850557</v>
      </c>
      <c r="AC20" s="3"/>
      <c r="AD20" s="176" t="s">
        <v>155</v>
      </c>
      <c r="AE20" s="64" t="s">
        <v>177</v>
      </c>
      <c r="AF20" s="64" t="s">
        <v>163</v>
      </c>
      <c r="AG20" s="177" t="s">
        <v>163</v>
      </c>
    </row>
    <row r="21" spans="1:34" ht="20.149999999999999" customHeight="1" x14ac:dyDescent="0.35">
      <c r="A21" s="43"/>
      <c r="B21" s="189"/>
      <c r="C21" s="190" t="s">
        <v>153</v>
      </c>
      <c r="D21" s="271">
        <v>125.36587869623656</v>
      </c>
      <c r="E21" s="66">
        <v>146.59583646266788</v>
      </c>
      <c r="F21" s="274">
        <v>130.31501687302426</v>
      </c>
      <c r="G21" s="271">
        <v>22.222950268817204</v>
      </c>
      <c r="H21" s="66">
        <v>28.067847511565304</v>
      </c>
      <c r="I21" s="274">
        <v>13.165518590225403</v>
      </c>
      <c r="J21" s="271">
        <v>1.29872311827957</v>
      </c>
      <c r="K21" s="66">
        <v>2.1626122978375082</v>
      </c>
      <c r="L21" s="274">
        <v>2.7765289500684571</v>
      </c>
      <c r="M21" s="271">
        <v>148.88755208333333</v>
      </c>
      <c r="N21" s="66">
        <v>176.82629627207069</v>
      </c>
      <c r="O21" s="274">
        <v>146.25706441331812</v>
      </c>
      <c r="P21" s="3"/>
      <c r="Q21" s="258">
        <v>-6.6095383631320681</v>
      </c>
      <c r="R21" s="63">
        <v>-1.2685755516192019</v>
      </c>
      <c r="S21" s="301">
        <v>-2.1233499084388785</v>
      </c>
      <c r="T21" s="258">
        <v>3.5149320102596451</v>
      </c>
      <c r="U21" s="63">
        <v>-2.8675884147953665</v>
      </c>
      <c r="V21" s="301">
        <v>3.0412201020508562</v>
      </c>
      <c r="W21" s="258">
        <v>4.9413867547169259</v>
      </c>
      <c r="X21" s="63">
        <v>-47.865157048772247</v>
      </c>
      <c r="Y21" s="301">
        <v>-12.364463420337028</v>
      </c>
      <c r="Z21" s="258">
        <v>-5.1335324496354273</v>
      </c>
      <c r="AA21" s="63">
        <v>-2.5879257937191311</v>
      </c>
      <c r="AB21" s="301">
        <v>-1.898375521366074</v>
      </c>
      <c r="AC21" s="3"/>
      <c r="AD21" s="258" t="s">
        <v>155</v>
      </c>
      <c r="AE21" s="63" t="s">
        <v>177</v>
      </c>
      <c r="AF21" s="63" t="s">
        <v>177</v>
      </c>
      <c r="AG21" s="259" t="s">
        <v>160</v>
      </c>
    </row>
    <row r="22" spans="1:34" ht="20.149999999999999" customHeight="1" x14ac:dyDescent="0.35">
      <c r="A22" s="43"/>
      <c r="B22" s="187"/>
      <c r="C22" s="188" t="s">
        <v>157</v>
      </c>
      <c r="D22" s="181">
        <v>104.88039333805811</v>
      </c>
      <c r="E22" s="65">
        <v>141.63608667002597</v>
      </c>
      <c r="F22" s="182">
        <v>124.05470730428333</v>
      </c>
      <c r="G22" s="181">
        <v>15.402197023387668</v>
      </c>
      <c r="H22" s="65">
        <v>41.77139127710015</v>
      </c>
      <c r="I22" s="182">
        <v>14.674803116631329</v>
      </c>
      <c r="J22" s="181">
        <v>1.4206236711552092</v>
      </c>
      <c r="K22" s="65">
        <v>3.3868053602633075</v>
      </c>
      <c r="L22" s="182">
        <v>3.014450617078221</v>
      </c>
      <c r="M22" s="181">
        <v>121.703214032601</v>
      </c>
      <c r="N22" s="65">
        <v>186.79428330738943</v>
      </c>
      <c r="O22" s="182">
        <v>141.74396103799288</v>
      </c>
      <c r="P22" s="3"/>
      <c r="Q22" s="176">
        <v>-8.565711613277923</v>
      </c>
      <c r="R22" s="64">
        <v>-1.6474049581312962</v>
      </c>
      <c r="S22" s="177">
        <v>-1.9640810013285266</v>
      </c>
      <c r="T22" s="176">
        <v>-27.519565442898941</v>
      </c>
      <c r="U22" s="64">
        <v>134.08271374575233</v>
      </c>
      <c r="V22" s="177">
        <v>54.240609378011079</v>
      </c>
      <c r="W22" s="176">
        <v>28.703746062613412</v>
      </c>
      <c r="X22" s="64">
        <v>312.95429375321629</v>
      </c>
      <c r="Y22" s="177">
        <v>11.26018162415162</v>
      </c>
      <c r="Z22" s="176">
        <v>-11.204228659840737</v>
      </c>
      <c r="AA22" s="64">
        <v>14.827837367631703</v>
      </c>
      <c r="AB22" s="177">
        <v>2.1477569452450016</v>
      </c>
      <c r="AC22" s="3"/>
      <c r="AD22" s="176" t="s">
        <v>155</v>
      </c>
      <c r="AE22" s="64" t="s">
        <v>177</v>
      </c>
      <c r="AF22" s="64" t="s">
        <v>163</v>
      </c>
      <c r="AG22" s="177" t="s">
        <v>161</v>
      </c>
    </row>
    <row r="23" spans="1:34" ht="20.149999999999999" customHeight="1" x14ac:dyDescent="0.35">
      <c r="A23" s="43"/>
      <c r="B23" s="189"/>
      <c r="C23" s="190" t="s">
        <v>159</v>
      </c>
      <c r="D23" s="271">
        <v>112.53425168107589</v>
      </c>
      <c r="E23" s="66">
        <v>142.86547451368534</v>
      </c>
      <c r="F23" s="274">
        <v>126.84234062548948</v>
      </c>
      <c r="G23" s="271">
        <v>20.303746397694525</v>
      </c>
      <c r="H23" s="66">
        <v>44.469413070738497</v>
      </c>
      <c r="I23" s="274">
        <v>18.246275212253686</v>
      </c>
      <c r="J23" s="271">
        <v>1.6257444764649376</v>
      </c>
      <c r="K23" s="66">
        <v>1.925280847598835</v>
      </c>
      <c r="L23" s="274">
        <v>3.5556687199293968</v>
      </c>
      <c r="M23" s="271">
        <v>134.46374255523534</v>
      </c>
      <c r="N23" s="66">
        <v>189.26016843202265</v>
      </c>
      <c r="O23" s="274">
        <v>148.64428455767256</v>
      </c>
      <c r="P23" s="3"/>
      <c r="Q23" s="258">
        <v>-10.661840117697919</v>
      </c>
      <c r="R23" s="63">
        <v>-2.9524095634780494</v>
      </c>
      <c r="S23" s="301">
        <v>-2.0486109815045701</v>
      </c>
      <c r="T23" s="258">
        <v>-20.296506238457191</v>
      </c>
      <c r="U23" s="63">
        <v>726.09964196372141</v>
      </c>
      <c r="V23" s="301">
        <v>17.436189515934917</v>
      </c>
      <c r="W23" s="258">
        <v>-18.960765092317615</v>
      </c>
      <c r="X23" s="63">
        <v>188.27654388391289</v>
      </c>
      <c r="Y23" s="301">
        <v>-87.027329756223253</v>
      </c>
      <c r="Z23" s="258">
        <v>-12.369838251332714</v>
      </c>
      <c r="AA23" s="63">
        <v>23.487441732588973</v>
      </c>
      <c r="AB23" s="301">
        <v>-13.80006494361972</v>
      </c>
      <c r="AC23" s="3"/>
      <c r="AD23" s="258" t="s">
        <v>155</v>
      </c>
      <c r="AE23" s="63" t="s">
        <v>177</v>
      </c>
      <c r="AF23" s="63" t="s">
        <v>177</v>
      </c>
      <c r="AG23" s="259" t="s">
        <v>161</v>
      </c>
    </row>
    <row r="24" spans="1:34" ht="20.149999999999999" customHeight="1" x14ac:dyDescent="0.35">
      <c r="A24" s="43"/>
      <c r="B24" s="187"/>
      <c r="C24" s="188" t="s">
        <v>162</v>
      </c>
      <c r="D24" s="181">
        <v>113.622438814202</v>
      </c>
      <c r="E24" s="65">
        <v>147.66368113888609</v>
      </c>
      <c r="F24" s="182">
        <v>132.78523632526682</v>
      </c>
      <c r="G24" s="181">
        <v>24.974491554636334</v>
      </c>
      <c r="H24" s="65">
        <v>51.60229090206623</v>
      </c>
      <c r="I24" s="182">
        <v>20.487361252930757</v>
      </c>
      <c r="J24" s="181">
        <v>1.6589107204412272</v>
      </c>
      <c r="K24" s="65">
        <v>2.1569437899190995</v>
      </c>
      <c r="L24" s="182">
        <v>3.5325320011074468</v>
      </c>
      <c r="M24" s="181">
        <v>140.25584108927956</v>
      </c>
      <c r="N24" s="65">
        <v>201.4229158308714</v>
      </c>
      <c r="O24" s="182">
        <v>156.80512957930503</v>
      </c>
      <c r="P24" s="3"/>
      <c r="Q24" s="176">
        <v>-12.326849021268766</v>
      </c>
      <c r="R24" s="64">
        <v>-4.9401864368387223</v>
      </c>
      <c r="S24" s="177">
        <v>-0.95085262807168813</v>
      </c>
      <c r="T24" s="176">
        <v>-27.199634901699291</v>
      </c>
      <c r="U24" s="64">
        <v>556.58443635381582</v>
      </c>
      <c r="V24" s="177">
        <v>2.1344681747908347</v>
      </c>
      <c r="W24" s="176">
        <v>-14.083231048591237</v>
      </c>
      <c r="X24" s="64">
        <v>16.04473131108093</v>
      </c>
      <c r="Y24" s="177">
        <v>-24.911267968855221</v>
      </c>
      <c r="Z24" s="176">
        <v>-15.423974700723475</v>
      </c>
      <c r="AA24" s="64">
        <v>22.033395599492255</v>
      </c>
      <c r="AB24" s="177">
        <v>-1.270906638794324</v>
      </c>
      <c r="AC24" s="3"/>
      <c r="AD24" s="176" t="s">
        <v>155</v>
      </c>
      <c r="AE24" s="64" t="s">
        <v>177</v>
      </c>
      <c r="AF24" s="64" t="s">
        <v>177</v>
      </c>
      <c r="AG24" s="177" t="s">
        <v>161</v>
      </c>
    </row>
    <row r="25" spans="1:34" ht="20.149999999999999" customHeight="1" x14ac:dyDescent="0.3">
      <c r="A25" s="44"/>
      <c r="B25" s="189"/>
      <c r="C25" s="190" t="s">
        <v>164</v>
      </c>
      <c r="D25" s="271">
        <v>105.72350468307559</v>
      </c>
      <c r="E25" s="66">
        <v>141.30957224489796</v>
      </c>
      <c r="F25" s="274">
        <v>123.91325480824263</v>
      </c>
      <c r="G25" s="271"/>
      <c r="H25" s="66">
        <v>37.784611195459014</v>
      </c>
      <c r="I25" s="274">
        <v>18.696716500133391</v>
      </c>
      <c r="J25" s="271"/>
      <c r="K25" s="66">
        <v>3.0652895435793557</v>
      </c>
      <c r="L25" s="274">
        <v>3.297268986409613</v>
      </c>
      <c r="M25" s="271"/>
      <c r="N25" s="66">
        <v>182.15947298393633</v>
      </c>
      <c r="O25" s="274">
        <v>145.90724029478562</v>
      </c>
      <c r="P25" s="3"/>
      <c r="Q25" s="258">
        <v>-14.635078740854652</v>
      </c>
      <c r="R25" s="63">
        <v>-4.94433457411112</v>
      </c>
      <c r="S25" s="301">
        <v>-3.6228058280429782</v>
      </c>
      <c r="T25" s="258"/>
      <c r="U25" s="63">
        <v>119.796385975826</v>
      </c>
      <c r="V25" s="301">
        <v>1.3165731644168901</v>
      </c>
      <c r="W25" s="258"/>
      <c r="X25" s="63">
        <v>0.93253675236741307</v>
      </c>
      <c r="Y25" s="301">
        <v>-26.164706888316136</v>
      </c>
      <c r="Z25" s="258"/>
      <c r="AA25" s="63">
        <v>7.8584614021007413</v>
      </c>
      <c r="AB25" s="301">
        <v>-3.6856179683431973</v>
      </c>
      <c r="AC25" s="3"/>
      <c r="AD25" s="258" t="s">
        <v>155</v>
      </c>
      <c r="AE25" s="63"/>
      <c r="AF25" s="63"/>
      <c r="AG25" s="259"/>
    </row>
    <row r="26" spans="1:34" ht="20.149999999999999" customHeight="1" x14ac:dyDescent="0.3">
      <c r="A26" s="44"/>
      <c r="B26" s="191"/>
      <c r="C26" s="192" t="s">
        <v>165</v>
      </c>
      <c r="D26" s="275">
        <v>109.38453134698945</v>
      </c>
      <c r="E26" s="276">
        <v>133.97587769227266</v>
      </c>
      <c r="F26" s="277">
        <v>116.3586522240966</v>
      </c>
      <c r="G26" s="275">
        <v>20.375232774674114</v>
      </c>
      <c r="H26" s="276">
        <v>53.643656574393098</v>
      </c>
      <c r="I26" s="277">
        <v>21.058531162504305</v>
      </c>
      <c r="J26" s="275">
        <v>17.383302296710117</v>
      </c>
      <c r="K26" s="276">
        <v>4.2520060105505371</v>
      </c>
      <c r="L26" s="277">
        <v>4.254245874692459</v>
      </c>
      <c r="M26" s="275">
        <v>147.14306641837368</v>
      </c>
      <c r="N26" s="276">
        <v>191.8715402772163</v>
      </c>
      <c r="O26" s="277">
        <v>141.67142926129335</v>
      </c>
      <c r="P26" s="126"/>
      <c r="Q26" s="178">
        <v>-3.6558525538239577</v>
      </c>
      <c r="R26" s="179">
        <v>-7.7250488767570689</v>
      </c>
      <c r="S26" s="180">
        <v>1.1762142725559481</v>
      </c>
      <c r="T26" s="178">
        <v>-41.862600407757327</v>
      </c>
      <c r="U26" s="179">
        <v>106.07061228307025</v>
      </c>
      <c r="V26" s="180">
        <v>16.377938104038176</v>
      </c>
      <c r="W26" s="178">
        <v>330.12314298539263</v>
      </c>
      <c r="X26" s="179">
        <v>41.371062276010072</v>
      </c>
      <c r="Y26" s="180">
        <v>4.7941294043021916</v>
      </c>
      <c r="Z26" s="178">
        <v>-3.5907367500667013</v>
      </c>
      <c r="AA26" s="179">
        <v>10.12453956255292</v>
      </c>
      <c r="AB26" s="180">
        <v>3.28878896019922</v>
      </c>
      <c r="AC26" s="126"/>
      <c r="AD26" s="178" t="s">
        <v>155</v>
      </c>
      <c r="AE26" s="179" t="s">
        <v>177</v>
      </c>
      <c r="AF26" s="179" t="s">
        <v>176</v>
      </c>
      <c r="AG26" s="180" t="s">
        <v>163</v>
      </c>
    </row>
    <row r="27" spans="1:34"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79"/>
      <c r="AD27" s="77"/>
      <c r="AE27" s="77"/>
      <c r="AF27" s="77"/>
      <c r="AG27" s="77"/>
      <c r="AH27" s="1"/>
    </row>
    <row r="28" spans="1:34" ht="25" customHeight="1" x14ac:dyDescent="0.3">
      <c r="A28" s="76"/>
      <c r="B28" s="572" t="s">
        <v>60</v>
      </c>
      <c r="C28" s="572"/>
      <c r="D28" s="572"/>
      <c r="E28" s="572"/>
      <c r="F28" s="572"/>
      <c r="G28" s="572"/>
      <c r="H28" s="572"/>
      <c r="I28" s="572"/>
      <c r="J28" s="572"/>
      <c r="K28" s="572"/>
      <c r="L28" s="572"/>
      <c r="M28" s="572"/>
      <c r="N28" s="572"/>
      <c r="O28" s="550"/>
      <c r="P28" s="251"/>
      <c r="Q28" s="571"/>
      <c r="R28" s="571"/>
      <c r="S28" s="571"/>
      <c r="T28" s="571"/>
      <c r="U28" s="571"/>
      <c r="V28" s="571"/>
      <c r="W28" s="571"/>
      <c r="X28" s="571"/>
      <c r="Y28" s="571"/>
      <c r="Z28" s="571"/>
      <c r="AA28" s="571"/>
      <c r="AB28" s="547"/>
      <c r="AC28" s="251"/>
      <c r="AD28" s="571"/>
      <c r="AE28" s="571"/>
      <c r="AF28" s="571"/>
      <c r="AG28" s="547"/>
      <c r="AH28" s="1"/>
    </row>
    <row r="29" spans="1:34" ht="20.149999999999999" customHeight="1" x14ac:dyDescent="0.35">
      <c r="A29" s="43"/>
      <c r="B29" s="185">
        <v>2017</v>
      </c>
      <c r="C29" s="186"/>
      <c r="D29" s="279">
        <v>124.63939839908109</v>
      </c>
      <c r="E29" s="280">
        <v>137.1501508200858</v>
      </c>
      <c r="F29" s="270">
        <v>126.0228456436715</v>
      </c>
      <c r="G29" s="279">
        <v>33.737894396783801</v>
      </c>
      <c r="H29" s="280">
        <v>26.582969358065451</v>
      </c>
      <c r="I29" s="270">
        <v>15.785745230092608</v>
      </c>
      <c r="J29" s="279">
        <v>1.6873541763882407</v>
      </c>
      <c r="K29" s="280">
        <v>2.150464877956312</v>
      </c>
      <c r="L29" s="270">
        <v>3.6801427713302886</v>
      </c>
      <c r="M29" s="279">
        <v>160.06464697225314</v>
      </c>
      <c r="N29" s="280">
        <v>165.88358505610756</v>
      </c>
      <c r="O29" s="270">
        <v>145.48873364509441</v>
      </c>
      <c r="P29" s="109"/>
      <c r="Q29" s="262">
        <v>28.02352158239945</v>
      </c>
      <c r="R29" s="263">
        <v>2.9321015563327153</v>
      </c>
      <c r="S29" s="257">
        <v>3.3537443138732281</v>
      </c>
      <c r="T29" s="262">
        <v>172.78754410861987</v>
      </c>
      <c r="U29" s="263">
        <v>-13.416036753534369</v>
      </c>
      <c r="V29" s="257">
        <v>-10.078913436500867</v>
      </c>
      <c r="W29" s="262">
        <v>56.090678595473065</v>
      </c>
      <c r="X29" s="263">
        <v>-28.370999186988463</v>
      </c>
      <c r="Y29" s="257">
        <v>20.658842074118002</v>
      </c>
      <c r="Z29" s="262">
        <v>27.867568120189862</v>
      </c>
      <c r="AA29" s="263">
        <v>-0.63727681373980205</v>
      </c>
      <c r="AB29" s="257">
        <v>2.0696678110158997</v>
      </c>
      <c r="AC29" s="3"/>
      <c r="AD29" s="262" t="s">
        <v>168</v>
      </c>
      <c r="AE29" s="263" t="s">
        <v>175</v>
      </c>
      <c r="AF29" s="263" t="s">
        <v>175</v>
      </c>
      <c r="AG29" s="264" t="s">
        <v>163</v>
      </c>
    </row>
    <row r="30" spans="1:34" ht="20.149999999999999" customHeight="1" x14ac:dyDescent="0.35">
      <c r="A30" s="43"/>
      <c r="B30" s="187">
        <v>2018</v>
      </c>
      <c r="C30" s="188"/>
      <c r="D30" s="181">
        <v>124.05471033250389</v>
      </c>
      <c r="E30" s="65">
        <v>146.38050862460744</v>
      </c>
      <c r="F30" s="182">
        <v>129.45028527489984</v>
      </c>
      <c r="G30" s="181">
        <v>30.773576713037961</v>
      </c>
      <c r="H30" s="65">
        <v>22.450809224313662</v>
      </c>
      <c r="I30" s="182">
        <v>14.972966293615276</v>
      </c>
      <c r="J30" s="181">
        <v>1.6947844820387783</v>
      </c>
      <c r="K30" s="65">
        <v>2.0333774435856449</v>
      </c>
      <c r="L30" s="182">
        <v>5.2065511579458308</v>
      </c>
      <c r="M30" s="181">
        <v>156.52307152758061</v>
      </c>
      <c r="N30" s="65">
        <v>170.86469529250675</v>
      </c>
      <c r="O30" s="182">
        <v>149.62980272646092</v>
      </c>
      <c r="P30" s="109"/>
      <c r="Q30" s="176">
        <v>-0.46910372970920461</v>
      </c>
      <c r="R30" s="64">
        <v>6.7301113045293439</v>
      </c>
      <c r="S30" s="177">
        <v>2.7196970626416248</v>
      </c>
      <c r="T30" s="176">
        <v>-8.7863150227550335</v>
      </c>
      <c r="U30" s="64">
        <v>-15.544388883321131</v>
      </c>
      <c r="V30" s="177">
        <v>-5.1488157488309092</v>
      </c>
      <c r="W30" s="176">
        <v>0.44035246153489183</v>
      </c>
      <c r="X30" s="64">
        <v>-5.4447499036552953</v>
      </c>
      <c r="Y30" s="177">
        <v>41.476879606596896</v>
      </c>
      <c r="Z30" s="176">
        <v>-2.2125906698725517</v>
      </c>
      <c r="AA30" s="64">
        <v>3.0027746474820884</v>
      </c>
      <c r="AB30" s="177">
        <v>2.8463159844859653</v>
      </c>
      <c r="AC30" s="3"/>
      <c r="AD30" s="176" t="s">
        <v>155</v>
      </c>
      <c r="AE30" s="64" t="s">
        <v>175</v>
      </c>
      <c r="AF30" s="64" t="s">
        <v>177</v>
      </c>
      <c r="AG30" s="177" t="s">
        <v>163</v>
      </c>
    </row>
    <row r="31" spans="1:34" ht="20.149999999999999" customHeight="1" x14ac:dyDescent="0.35">
      <c r="A31" s="43"/>
      <c r="B31" s="260">
        <v>2019</v>
      </c>
      <c r="C31" s="261"/>
      <c r="D31" s="282">
        <v>122.37554421998513</v>
      </c>
      <c r="E31" s="283">
        <v>149.81278950974897</v>
      </c>
      <c r="F31" s="302">
        <v>133.33941929378952</v>
      </c>
      <c r="G31" s="282">
        <v>24.651560705357745</v>
      </c>
      <c r="H31" s="283">
        <v>40.378058298775258</v>
      </c>
      <c r="I31" s="302">
        <v>16.691403980298915</v>
      </c>
      <c r="J31" s="282">
        <v>2.2353895007094113</v>
      </c>
      <c r="K31" s="283">
        <v>2.4533981073004822</v>
      </c>
      <c r="L31" s="302">
        <v>3.3777766529259643</v>
      </c>
      <c r="M31" s="282">
        <v>152.9225662388076</v>
      </c>
      <c r="N31" s="283">
        <v>192.64424591582471</v>
      </c>
      <c r="O31" s="302">
        <v>153.40859992701442</v>
      </c>
      <c r="P31" s="299"/>
      <c r="Q31" s="265">
        <v>-1.3535690083980505</v>
      </c>
      <c r="R31" s="266">
        <v>2.3447663335721849</v>
      </c>
      <c r="S31" s="303">
        <v>3.0043456533376971</v>
      </c>
      <c r="T31" s="265">
        <v>-19.893742169679211</v>
      </c>
      <c r="U31" s="266">
        <v>79.851237856704245</v>
      </c>
      <c r="V31" s="303">
        <v>11.476935518224005</v>
      </c>
      <c r="W31" s="265">
        <v>31.898157222934955</v>
      </c>
      <c r="X31" s="266">
        <v>20.656305844239899</v>
      </c>
      <c r="Y31" s="303">
        <v>-35.12448931244888</v>
      </c>
      <c r="Z31" s="265">
        <v>-2.3003032419655609</v>
      </c>
      <c r="AA31" s="266">
        <v>12.746665182080537</v>
      </c>
      <c r="AB31" s="303">
        <v>2.5254308511396721</v>
      </c>
      <c r="AC31" s="126"/>
      <c r="AD31" s="265" t="s">
        <v>155</v>
      </c>
      <c r="AE31" s="266" t="s">
        <v>177</v>
      </c>
      <c r="AF31" s="266" t="s">
        <v>163</v>
      </c>
      <c r="AG31" s="267" t="s">
        <v>163</v>
      </c>
    </row>
    <row r="32" spans="1:34" ht="21" customHeight="1" x14ac:dyDescent="0.25"/>
    <row r="33" spans="1:34" ht="25" customHeight="1" x14ac:dyDescent="0.3">
      <c r="A33" s="76"/>
      <c r="B33" s="570" t="s">
        <v>44</v>
      </c>
      <c r="C33" s="570"/>
      <c r="D33" s="570"/>
      <c r="E33" s="570"/>
      <c r="F33" s="570"/>
      <c r="G33" s="570"/>
      <c r="H33" s="570"/>
      <c r="I33" s="570"/>
      <c r="J33" s="570"/>
      <c r="K33" s="570"/>
      <c r="L33" s="570"/>
      <c r="M33" s="570"/>
      <c r="N33" s="570"/>
      <c r="O33" s="549"/>
      <c r="P33" s="251"/>
      <c r="Q33" s="571"/>
      <c r="R33" s="571"/>
      <c r="S33" s="571"/>
      <c r="T33" s="571"/>
      <c r="U33" s="571"/>
      <c r="V33" s="571"/>
      <c r="W33" s="571"/>
      <c r="X33" s="571"/>
      <c r="Y33" s="571"/>
      <c r="Z33" s="571"/>
      <c r="AA33" s="571"/>
      <c r="AB33" s="547"/>
      <c r="AC33" s="251"/>
      <c r="AD33" s="571"/>
      <c r="AE33" s="571"/>
      <c r="AF33" s="571"/>
      <c r="AG33" s="547"/>
      <c r="AH33" s="1"/>
    </row>
    <row r="34" spans="1:34" ht="20.149999999999999" customHeight="1" x14ac:dyDescent="0.35">
      <c r="A34" s="43"/>
      <c r="B34" s="185">
        <v>2017</v>
      </c>
      <c r="C34" s="186"/>
      <c r="D34" s="279">
        <v>121.07320051904435</v>
      </c>
      <c r="E34" s="280">
        <v>141.41623165959257</v>
      </c>
      <c r="F34" s="270">
        <v>126.78879463513726</v>
      </c>
      <c r="G34" s="279">
        <v>36.078009312266239</v>
      </c>
      <c r="H34" s="280">
        <v>30.923386750504267</v>
      </c>
      <c r="I34" s="270">
        <v>20.818677368984883</v>
      </c>
      <c r="J34" s="279">
        <v>1.7075795740783146</v>
      </c>
      <c r="K34" s="280">
        <v>1.2432569210699342</v>
      </c>
      <c r="L34" s="270">
        <v>3.9793961376380422</v>
      </c>
      <c r="M34" s="279">
        <v>158.8587894053889</v>
      </c>
      <c r="N34" s="280">
        <v>173.58287533116678</v>
      </c>
      <c r="O34" s="270">
        <v>151.58686814176019</v>
      </c>
      <c r="P34" s="3"/>
      <c r="Q34" s="262">
        <v>15.694639100726535</v>
      </c>
      <c r="R34" s="263">
        <v>7.8483460912267251</v>
      </c>
      <c r="S34" s="257">
        <v>5.9226771460296828</v>
      </c>
      <c r="T34" s="262">
        <v>2.9783597491848273</v>
      </c>
      <c r="U34" s="263">
        <v>-20.306213441975689</v>
      </c>
      <c r="V34" s="257">
        <v>4.8232556796566897</v>
      </c>
      <c r="W34" s="262">
        <v>-20.861327151005021</v>
      </c>
      <c r="X34" s="263">
        <v>-46.304245494365773</v>
      </c>
      <c r="Y34" s="257">
        <v>20.149444660063782</v>
      </c>
      <c r="Z34" s="262">
        <v>11.997643913736779</v>
      </c>
      <c r="AA34" s="263">
        <v>0.77777434636920528</v>
      </c>
      <c r="AB34" s="257">
        <v>6.0996484775248225</v>
      </c>
      <c r="AC34" s="3"/>
      <c r="AD34" s="262" t="s">
        <v>155</v>
      </c>
      <c r="AE34" s="263" t="s">
        <v>175</v>
      </c>
      <c r="AF34" s="263" t="s">
        <v>175</v>
      </c>
      <c r="AG34" s="264" t="s">
        <v>163</v>
      </c>
    </row>
    <row r="35" spans="1:34" ht="20.149999999999999" customHeight="1" x14ac:dyDescent="0.35">
      <c r="A35" s="43"/>
      <c r="B35" s="187">
        <v>2018</v>
      </c>
      <c r="C35" s="188"/>
      <c r="D35" s="181">
        <v>123.10928053204353</v>
      </c>
      <c r="E35" s="65">
        <v>150.36002508137085</v>
      </c>
      <c r="F35" s="182">
        <v>126.79030575691678</v>
      </c>
      <c r="G35" s="181">
        <v>35.340689238210402</v>
      </c>
      <c r="H35" s="65">
        <v>15.910760710141229</v>
      </c>
      <c r="I35" s="182">
        <v>18.963609786489716</v>
      </c>
      <c r="J35" s="181">
        <v>2.4559401451027814</v>
      </c>
      <c r="K35" s="65">
        <v>2.5611115128635875</v>
      </c>
      <c r="L35" s="182">
        <v>4.4407958018057858</v>
      </c>
      <c r="M35" s="181">
        <v>160.90590991535672</v>
      </c>
      <c r="N35" s="65">
        <v>168.83189730437567</v>
      </c>
      <c r="O35" s="182">
        <v>150.19471134521228</v>
      </c>
      <c r="P35" s="3"/>
      <c r="Q35" s="176">
        <v>1.6816933923200581</v>
      </c>
      <c r="R35" s="64">
        <v>6.3244461521978348</v>
      </c>
      <c r="S35" s="177">
        <v>1.1918417426939817E-3</v>
      </c>
      <c r="T35" s="176">
        <v>-2.0436828087550749</v>
      </c>
      <c r="U35" s="64">
        <v>-48.547806750559836</v>
      </c>
      <c r="V35" s="177">
        <v>-8.9105928758894102</v>
      </c>
      <c r="W35" s="176">
        <v>43.825809489926847</v>
      </c>
      <c r="X35" s="64">
        <v>106.00018141540052</v>
      </c>
      <c r="Y35" s="177">
        <v>11.594715585204488</v>
      </c>
      <c r="Z35" s="176">
        <v>1.2886416405602834</v>
      </c>
      <c r="AA35" s="64">
        <v>-2.7370084852708203</v>
      </c>
      <c r="AB35" s="177">
        <v>-0.91838878500081833</v>
      </c>
      <c r="AC35" s="3"/>
      <c r="AD35" s="176" t="s">
        <v>161</v>
      </c>
      <c r="AE35" s="64" t="s">
        <v>243</v>
      </c>
      <c r="AF35" s="64" t="s">
        <v>244</v>
      </c>
      <c r="AG35" s="177" t="s">
        <v>244</v>
      </c>
    </row>
    <row r="36" spans="1:34" ht="20.149999999999999" customHeight="1" x14ac:dyDescent="0.35">
      <c r="A36" s="43"/>
      <c r="B36" s="260">
        <v>2019</v>
      </c>
      <c r="C36" s="261"/>
      <c r="D36" s="282">
        <v>109.95600146896805</v>
      </c>
      <c r="E36" s="283">
        <v>141.66828642384107</v>
      </c>
      <c r="F36" s="302">
        <v>125.13433457458689</v>
      </c>
      <c r="G36" s="282">
        <v>15.464634594197577</v>
      </c>
      <c r="H36" s="283">
        <v>47.743062460960552</v>
      </c>
      <c r="I36" s="302">
        <v>20.065134351865368</v>
      </c>
      <c r="J36" s="282">
        <v>4.8207124495042235</v>
      </c>
      <c r="K36" s="283">
        <v>3.0539286053291077</v>
      </c>
      <c r="L36" s="302">
        <v>3.6637372808139497</v>
      </c>
      <c r="M36" s="282">
        <v>142.7149102393617</v>
      </c>
      <c r="N36" s="283">
        <v>192.46527749013072</v>
      </c>
      <c r="O36" s="302">
        <v>148.86320620726622</v>
      </c>
      <c r="P36" s="126"/>
      <c r="Q36" s="265">
        <v>-10.684230308414381</v>
      </c>
      <c r="R36" s="266">
        <v>-5.7806179886083831</v>
      </c>
      <c r="S36" s="303">
        <v>-1.3060708170423818</v>
      </c>
      <c r="T36" s="265">
        <v>-56.241276195945851</v>
      </c>
      <c r="U36" s="266">
        <v>200.06775496617198</v>
      </c>
      <c r="V36" s="303">
        <v>5.8086228190606199</v>
      </c>
      <c r="W36" s="265">
        <v>96.287863900790484</v>
      </c>
      <c r="X36" s="266">
        <v>19.242312956318717</v>
      </c>
      <c r="Y36" s="303">
        <v>-17.498181760031759</v>
      </c>
      <c r="Z36" s="265">
        <v>-11.305364536059765</v>
      </c>
      <c r="AA36" s="266">
        <v>13.99817247990053</v>
      </c>
      <c r="AB36" s="303">
        <v>-0.88651932283135126</v>
      </c>
      <c r="AC36" s="126"/>
      <c r="AD36" s="265" t="s">
        <v>155</v>
      </c>
      <c r="AE36" s="266" t="s">
        <v>177</v>
      </c>
      <c r="AF36" s="266" t="s">
        <v>175</v>
      </c>
      <c r="AG36" s="267" t="s">
        <v>161</v>
      </c>
    </row>
    <row r="37" spans="1:34" ht="21" customHeight="1" x14ac:dyDescent="0.25"/>
    <row r="38" spans="1:34" ht="25" customHeight="1" x14ac:dyDescent="0.3">
      <c r="A38" s="76"/>
      <c r="B38" s="570" t="s">
        <v>45</v>
      </c>
      <c r="C38" s="570"/>
      <c r="D38" s="570"/>
      <c r="E38" s="570"/>
      <c r="F38" s="570"/>
      <c r="G38" s="570"/>
      <c r="H38" s="570"/>
      <c r="I38" s="570"/>
      <c r="J38" s="570"/>
      <c r="K38" s="570"/>
      <c r="L38" s="570"/>
      <c r="M38" s="570"/>
      <c r="N38" s="570"/>
      <c r="O38" s="549"/>
      <c r="P38" s="251"/>
      <c r="Q38" s="571"/>
      <c r="R38" s="571"/>
      <c r="S38" s="571"/>
      <c r="T38" s="571"/>
      <c r="U38" s="571"/>
      <c r="V38" s="571"/>
      <c r="W38" s="571"/>
      <c r="X38" s="571"/>
      <c r="Y38" s="571"/>
      <c r="Z38" s="571"/>
      <c r="AA38" s="571"/>
      <c r="AB38" s="547"/>
      <c r="AC38" s="251"/>
      <c r="AD38" s="571"/>
      <c r="AE38" s="571"/>
      <c r="AF38" s="571"/>
      <c r="AG38" s="547"/>
      <c r="AH38" s="1"/>
    </row>
    <row r="39" spans="1:34" ht="20.149999999999999" customHeight="1" x14ac:dyDescent="0.35">
      <c r="A39" s="43"/>
      <c r="B39" s="185">
        <v>2017</v>
      </c>
      <c r="C39" s="186"/>
      <c r="D39" s="279">
        <v>124.63939839908109</v>
      </c>
      <c r="E39" s="280">
        <v>137.1501508200858</v>
      </c>
      <c r="F39" s="270">
        <v>126.0228456436715</v>
      </c>
      <c r="G39" s="279">
        <v>33.737894396783801</v>
      </c>
      <c r="H39" s="280">
        <v>26.582969358065451</v>
      </c>
      <c r="I39" s="270">
        <v>15.785745230092608</v>
      </c>
      <c r="J39" s="279">
        <v>1.6873541763882407</v>
      </c>
      <c r="K39" s="280">
        <v>2.150464877956312</v>
      </c>
      <c r="L39" s="270">
        <v>3.6801427713302886</v>
      </c>
      <c r="M39" s="279">
        <v>160.06464697225314</v>
      </c>
      <c r="N39" s="280">
        <v>165.88358505610756</v>
      </c>
      <c r="O39" s="270">
        <v>145.48873364509441</v>
      </c>
      <c r="P39" s="3"/>
      <c r="Q39" s="262">
        <v>28.02352158239945</v>
      </c>
      <c r="R39" s="263">
        <v>2.9321015563327153</v>
      </c>
      <c r="S39" s="257">
        <v>3.3537443138732281</v>
      </c>
      <c r="T39" s="262">
        <v>172.78754410861987</v>
      </c>
      <c r="U39" s="263">
        <v>-13.416036753534369</v>
      </c>
      <c r="V39" s="257">
        <v>-10.078913436500867</v>
      </c>
      <c r="W39" s="262">
        <v>56.090678595473065</v>
      </c>
      <c r="X39" s="263">
        <v>-28.370999186988463</v>
      </c>
      <c r="Y39" s="257">
        <v>20.658842074118002</v>
      </c>
      <c r="Z39" s="262">
        <v>27.867568120189862</v>
      </c>
      <c r="AA39" s="263">
        <v>-0.63727681373980205</v>
      </c>
      <c r="AB39" s="257">
        <v>2.0696678110158997</v>
      </c>
      <c r="AC39" s="3"/>
      <c r="AD39" s="262" t="s">
        <v>168</v>
      </c>
      <c r="AE39" s="263" t="s">
        <v>175</v>
      </c>
      <c r="AF39" s="263" t="s">
        <v>175</v>
      </c>
      <c r="AG39" s="264" t="s">
        <v>163</v>
      </c>
    </row>
    <row r="40" spans="1:34" ht="20.149999999999999" customHeight="1" x14ac:dyDescent="0.35">
      <c r="A40" s="43"/>
      <c r="B40" s="187">
        <v>2018</v>
      </c>
      <c r="C40" s="188"/>
      <c r="D40" s="181">
        <v>124.05471033250389</v>
      </c>
      <c r="E40" s="65">
        <v>146.38050862460744</v>
      </c>
      <c r="F40" s="182">
        <v>129.45028527489984</v>
      </c>
      <c r="G40" s="181">
        <v>30.773576713037961</v>
      </c>
      <c r="H40" s="65">
        <v>22.450809224313662</v>
      </c>
      <c r="I40" s="182">
        <v>14.972966293615276</v>
      </c>
      <c r="J40" s="181">
        <v>1.6947844820387783</v>
      </c>
      <c r="K40" s="65">
        <v>2.0333774435856449</v>
      </c>
      <c r="L40" s="182">
        <v>5.2065511579458308</v>
      </c>
      <c r="M40" s="181">
        <v>156.52307152758061</v>
      </c>
      <c r="N40" s="65">
        <v>170.86469529250675</v>
      </c>
      <c r="O40" s="182">
        <v>149.62980272646092</v>
      </c>
      <c r="P40" s="3"/>
      <c r="Q40" s="176">
        <v>-0.46910372970920461</v>
      </c>
      <c r="R40" s="64">
        <v>6.7301113045293439</v>
      </c>
      <c r="S40" s="177">
        <v>2.7196970626416248</v>
      </c>
      <c r="T40" s="176">
        <v>-8.7863150227550335</v>
      </c>
      <c r="U40" s="64">
        <v>-15.544388883321131</v>
      </c>
      <c r="V40" s="177">
        <v>-5.1488157488309092</v>
      </c>
      <c r="W40" s="176">
        <v>0.44035246153489183</v>
      </c>
      <c r="X40" s="64">
        <v>-5.4447499036552953</v>
      </c>
      <c r="Y40" s="177">
        <v>41.476879606596896</v>
      </c>
      <c r="Z40" s="176">
        <v>-2.2125906698725517</v>
      </c>
      <c r="AA40" s="64">
        <v>3.0027746474820884</v>
      </c>
      <c r="AB40" s="177">
        <v>2.8463159844859653</v>
      </c>
      <c r="AC40" s="3"/>
      <c r="AD40" s="176" t="s">
        <v>155</v>
      </c>
      <c r="AE40" s="64" t="s">
        <v>175</v>
      </c>
      <c r="AF40" s="64" t="s">
        <v>177</v>
      </c>
      <c r="AG40" s="177" t="s">
        <v>163</v>
      </c>
    </row>
    <row r="41" spans="1:34" ht="20.149999999999999" customHeight="1" x14ac:dyDescent="0.35">
      <c r="A41" s="43"/>
      <c r="B41" s="260">
        <v>2019</v>
      </c>
      <c r="C41" s="261"/>
      <c r="D41" s="282">
        <v>122.37554421998513</v>
      </c>
      <c r="E41" s="283">
        <v>149.81278950974897</v>
      </c>
      <c r="F41" s="302">
        <v>133.33941929378952</v>
      </c>
      <c r="G41" s="282">
        <v>24.651560705357745</v>
      </c>
      <c r="H41" s="283">
        <v>40.378058298775258</v>
      </c>
      <c r="I41" s="302">
        <v>16.691403980298915</v>
      </c>
      <c r="J41" s="282">
        <v>2.2353895007094113</v>
      </c>
      <c r="K41" s="283">
        <v>2.4533981073004822</v>
      </c>
      <c r="L41" s="302">
        <v>3.3777766529259643</v>
      </c>
      <c r="M41" s="282">
        <v>152.9225662388076</v>
      </c>
      <c r="N41" s="283">
        <v>192.64424591582471</v>
      </c>
      <c r="O41" s="302">
        <v>153.40859992701442</v>
      </c>
      <c r="P41" s="126"/>
      <c r="Q41" s="265">
        <v>-1.3535690083980505</v>
      </c>
      <c r="R41" s="266">
        <v>2.3447663335721849</v>
      </c>
      <c r="S41" s="303">
        <v>3.0043456533376971</v>
      </c>
      <c r="T41" s="265">
        <v>-19.893742169679211</v>
      </c>
      <c r="U41" s="266">
        <v>79.851237856704245</v>
      </c>
      <c r="V41" s="303">
        <v>11.476935518224005</v>
      </c>
      <c r="W41" s="265">
        <v>31.898157222934955</v>
      </c>
      <c r="X41" s="266">
        <v>20.656305844239899</v>
      </c>
      <c r="Y41" s="303">
        <v>-35.12448931244888</v>
      </c>
      <c r="Z41" s="265">
        <v>-2.3003032419655609</v>
      </c>
      <c r="AA41" s="266">
        <v>12.746665182080537</v>
      </c>
      <c r="AB41" s="303">
        <v>2.5254308511396721</v>
      </c>
      <c r="AC41" s="126"/>
      <c r="AD41" s="265" t="s">
        <v>155</v>
      </c>
      <c r="AE41" s="266" t="s">
        <v>177</v>
      </c>
      <c r="AF41" s="266" t="s">
        <v>163</v>
      </c>
      <c r="AG41" s="267" t="s">
        <v>163</v>
      </c>
    </row>
    <row r="42" spans="1:34" ht="14.15" customHeight="1" x14ac:dyDescent="0.25"/>
    <row r="43" spans="1:34" ht="20.149999999999999" customHeight="1" x14ac:dyDescent="0.35">
      <c r="B43" s="5" t="s">
        <v>90</v>
      </c>
    </row>
    <row r="44" spans="1:34" ht="14.15" customHeight="1" x14ac:dyDescent="0.35">
      <c r="B44" s="5"/>
    </row>
    <row r="45" spans="1:34" ht="24" customHeight="1" x14ac:dyDescent="0.25">
      <c r="B45" s="529" t="s">
        <v>119</v>
      </c>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row>
    <row r="46" spans="1:34" ht="14.15" customHeight="1" x14ac:dyDescent="0.25"/>
    <row r="47" spans="1:34"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row>
    <row r="48" spans="1:34"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row>
    <row r="49" spans="1:34" x14ac:dyDescent="0.2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row>
    <row r="50" spans="1:34" x14ac:dyDescent="0.2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row>
    <row r="51" spans="1:34" x14ac:dyDescent="0.2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row>
    <row r="52" spans="1:34" x14ac:dyDescent="0.2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row>
    <row r="53" spans="1:34" x14ac:dyDescent="0.2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34"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row>
    <row r="56" spans="1:34"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row>
    <row r="57" spans="1:34"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row>
    <row r="58" spans="1:34"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row>
    <row r="59" spans="1:34"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row>
    <row r="60" spans="1:34"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row>
    <row r="61" spans="1:34"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row>
    <row r="62" spans="1:34"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row>
    <row r="63" spans="1:34"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row>
    <row r="64" spans="1:34"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sheetData>
  <mergeCells count="24">
    <mergeCell ref="B8:C8"/>
    <mergeCell ref="AD38:AG38"/>
    <mergeCell ref="AD33:AG33"/>
    <mergeCell ref="AD28:AG28"/>
    <mergeCell ref="Q38:AB38"/>
    <mergeCell ref="B45:AG45"/>
    <mergeCell ref="B33:O33"/>
    <mergeCell ref="Q28:AB28"/>
    <mergeCell ref="B38:O38"/>
    <mergeCell ref="B28:O28"/>
    <mergeCell ref="Q33:AB33"/>
    <mergeCell ref="M7:O7"/>
    <mergeCell ref="T7:V7"/>
    <mergeCell ref="W7:Y7"/>
    <mergeCell ref="D6:O6"/>
    <mergeCell ref="Z7:AB7"/>
    <mergeCell ref="D7:F7"/>
    <mergeCell ref="G7:I7"/>
    <mergeCell ref="J7:L7"/>
    <mergeCell ref="U3:AG3"/>
    <mergeCell ref="AD6:AG6"/>
    <mergeCell ref="Q6:AB6"/>
    <mergeCell ref="Q7:S7"/>
    <mergeCell ref="AD7:AG7"/>
  </mergeCells>
  <phoneticPr fontId="0" type="noConversion"/>
  <printOptions horizontalCentered="1" verticalCentered="1"/>
  <pageMargins left="0.25" right="0.25" top="0.25" bottom="0.25" header="0" footer="0"/>
  <pageSetup scale="59" orientation="landscape" r:id="rId1"/>
  <headerFooter alignWithMargins="0"/>
  <rowBreaks count="1" manualBreakCount="1">
    <brk id="47" max="16383" man="1"/>
  </rowBreaks>
  <colBreaks count="1" manualBreakCount="1">
    <brk id="3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pageSetUpPr fitToPage="1"/>
  </sheetPr>
  <dimension ref="A1:AW78"/>
  <sheetViews>
    <sheetView showGridLines="0" zoomScale="75" workbookViewId="0"/>
  </sheetViews>
  <sheetFormatPr defaultRowHeight="12.5" x14ac:dyDescent="0.25"/>
  <cols>
    <col min="1" max="1" width="1.7265625" customWidth="1"/>
    <col min="2" max="2" width="6.7265625" customWidth="1"/>
    <col min="3" max="3" width="6.7265625" style="23" customWidth="1"/>
    <col min="4" max="15" width="8.7265625" customWidth="1"/>
    <col min="16" max="16" width="1.453125" customWidth="1"/>
    <col min="17" max="28" width="7.7265625" customWidth="1"/>
    <col min="29" max="29" width="1.453125" customWidth="1"/>
    <col min="30" max="33" width="7.7265625" customWidth="1"/>
    <col min="34" max="34" width="1.7265625" customWidth="1"/>
    <col min="35" max="48" width="9.1796875" style="151" customWidth="1"/>
  </cols>
  <sheetData>
    <row r="1" spans="1:33" ht="40" customHeight="1" x14ac:dyDescent="0.3">
      <c r="B1" s="369" t="s">
        <v>137</v>
      </c>
      <c r="AD1" s="3"/>
      <c r="AG1" s="390"/>
    </row>
    <row r="2" spans="1:33" ht="21" customHeight="1" x14ac:dyDescent="0.25">
      <c r="B2" s="8" t="s">
        <v>143</v>
      </c>
    </row>
    <row r="3" spans="1:33" ht="21" customHeight="1" x14ac:dyDescent="0.25">
      <c r="B3" s="8" t="s">
        <v>144</v>
      </c>
      <c r="U3" s="567" t="s">
        <v>239</v>
      </c>
      <c r="V3" s="567"/>
      <c r="W3" s="567"/>
      <c r="X3" s="567"/>
      <c r="Y3" s="567"/>
      <c r="Z3" s="567"/>
      <c r="AA3" s="567"/>
      <c r="AB3" s="567"/>
      <c r="AC3" s="567"/>
      <c r="AD3" s="567"/>
      <c r="AE3" s="567"/>
      <c r="AF3" s="567"/>
      <c r="AG3" s="567"/>
    </row>
    <row r="4" spans="1:33" ht="21" customHeight="1" x14ac:dyDescent="0.25">
      <c r="B4" s="142" t="s">
        <v>145</v>
      </c>
      <c r="C4" s="3"/>
      <c r="D4" s="3"/>
      <c r="E4" s="3"/>
      <c r="F4" s="3"/>
      <c r="G4" s="3"/>
      <c r="H4" s="143"/>
      <c r="I4" s="143"/>
      <c r="J4" s="143"/>
      <c r="K4" s="143"/>
      <c r="L4" s="143"/>
      <c r="M4" s="143"/>
      <c r="N4" s="143"/>
      <c r="O4" s="143"/>
      <c r="P4" s="143"/>
      <c r="Q4" s="143"/>
      <c r="R4" s="143"/>
      <c r="S4" s="143"/>
      <c r="T4" s="143"/>
      <c r="U4" s="143"/>
      <c r="V4" s="143"/>
      <c r="W4" s="143"/>
      <c r="AC4" s="143"/>
    </row>
    <row r="5" spans="1:33" ht="25" customHeight="1" x14ac:dyDescent="0.25"/>
    <row r="6" spans="1:33" ht="25" customHeight="1" x14ac:dyDescent="0.35">
      <c r="D6" s="568" t="s">
        <v>83</v>
      </c>
      <c r="E6" s="568"/>
      <c r="F6" s="568"/>
      <c r="G6" s="568"/>
      <c r="H6" s="568"/>
      <c r="I6" s="568"/>
      <c r="J6" s="568"/>
      <c r="K6" s="568"/>
      <c r="L6" s="568"/>
      <c r="M6" s="568"/>
      <c r="N6" s="568"/>
      <c r="O6" s="551"/>
      <c r="Q6" s="568" t="s">
        <v>71</v>
      </c>
      <c r="R6" s="568"/>
      <c r="S6" s="568"/>
      <c r="T6" s="568"/>
      <c r="U6" s="568"/>
      <c r="V6" s="568"/>
      <c r="W6" s="568"/>
      <c r="X6" s="568"/>
      <c r="Y6" s="568"/>
      <c r="Z6" s="568"/>
      <c r="AA6" s="568"/>
      <c r="AB6" s="551"/>
      <c r="AD6" s="568" t="s">
        <v>78</v>
      </c>
      <c r="AE6" s="568"/>
      <c r="AF6" s="568"/>
      <c r="AG6" s="551"/>
    </row>
    <row r="7" spans="1:33" ht="25" customHeight="1" x14ac:dyDescent="0.35">
      <c r="D7" s="569" t="s">
        <v>20</v>
      </c>
      <c r="E7" s="569"/>
      <c r="F7" s="548"/>
      <c r="G7" s="569" t="s">
        <v>18</v>
      </c>
      <c r="H7" s="569"/>
      <c r="I7" s="548"/>
      <c r="J7" s="569" t="s">
        <v>17</v>
      </c>
      <c r="K7" s="569"/>
      <c r="L7" s="548"/>
      <c r="M7" s="569" t="s">
        <v>91</v>
      </c>
      <c r="N7" s="569"/>
      <c r="O7" s="548"/>
      <c r="Q7" s="569" t="s">
        <v>20</v>
      </c>
      <c r="R7" s="569"/>
      <c r="S7" s="548"/>
      <c r="T7" s="569" t="s">
        <v>18</v>
      </c>
      <c r="U7" s="569"/>
      <c r="V7" s="548"/>
      <c r="W7" s="569" t="s">
        <v>17</v>
      </c>
      <c r="X7" s="569"/>
      <c r="Y7" s="548"/>
      <c r="Z7" s="569" t="s">
        <v>91</v>
      </c>
      <c r="AA7" s="569"/>
      <c r="AB7" s="548"/>
      <c r="AD7" s="569" t="s">
        <v>79</v>
      </c>
      <c r="AE7" s="569"/>
      <c r="AF7" s="569"/>
      <c r="AG7" s="548"/>
    </row>
    <row r="8" spans="1:33" ht="30" customHeight="1" x14ac:dyDescent="0.4">
      <c r="A8" s="42"/>
      <c r="B8" s="466" t="s">
        <v>42</v>
      </c>
      <c r="C8" s="464"/>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c r="AC8" s="45"/>
      <c r="AD8" s="252" t="s">
        <v>20</v>
      </c>
      <c r="AE8" s="253" t="s">
        <v>18</v>
      </c>
      <c r="AF8" s="253" t="s">
        <v>17</v>
      </c>
      <c r="AG8" s="254" t="s">
        <v>12</v>
      </c>
    </row>
    <row r="9" spans="1:33" ht="20.149999999999999" customHeight="1" x14ac:dyDescent="0.4">
      <c r="A9" s="42"/>
      <c r="B9" s="185">
        <v>2018</v>
      </c>
      <c r="C9" s="186" t="s">
        <v>153</v>
      </c>
      <c r="D9" s="268">
        <v>102.07316129032257</v>
      </c>
      <c r="E9" s="269">
        <v>90.273599171203387</v>
      </c>
      <c r="F9" s="270">
        <v>101.52374264158473</v>
      </c>
      <c r="G9" s="268">
        <v>16.32425806451613</v>
      </c>
      <c r="H9" s="269">
        <v>17.5686933213663</v>
      </c>
      <c r="I9" s="270">
        <v>9.7426977588686494</v>
      </c>
      <c r="J9" s="268">
        <v>0.94103225806451618</v>
      </c>
      <c r="K9" s="269">
        <v>2.5220002401511104</v>
      </c>
      <c r="L9" s="270">
        <v>2.415873598609839</v>
      </c>
      <c r="M9" s="268">
        <v>119.33845161290323</v>
      </c>
      <c r="N9" s="269">
        <v>110.36429273272078</v>
      </c>
      <c r="O9" s="270">
        <v>113.68231399906323</v>
      </c>
      <c r="P9" s="3"/>
      <c r="Q9" s="255">
        <v>43.590958347627684</v>
      </c>
      <c r="R9" s="256">
        <v>-9.812905363123722</v>
      </c>
      <c r="S9" s="257">
        <v>4.3508881495008218</v>
      </c>
      <c r="T9" s="255">
        <v>37.839251277469685</v>
      </c>
      <c r="U9" s="256">
        <v>-1.7241991396733327</v>
      </c>
      <c r="V9" s="257">
        <v>0.29392522787138525</v>
      </c>
      <c r="W9" s="255">
        <v>15.067844745976648</v>
      </c>
      <c r="X9" s="256">
        <v>1256.6131718919453</v>
      </c>
      <c r="Y9" s="257">
        <v>-27.154919599121044</v>
      </c>
      <c r="Z9" s="255">
        <v>42.49905244377063</v>
      </c>
      <c r="AA9" s="256">
        <v>-6.5965960622762978</v>
      </c>
      <c r="AB9" s="257">
        <v>3.0465393973554016</v>
      </c>
      <c r="AC9" s="3"/>
      <c r="AD9" s="262" t="s">
        <v>156</v>
      </c>
      <c r="AE9" s="263" t="s">
        <v>177</v>
      </c>
      <c r="AF9" s="263" t="s">
        <v>163</v>
      </c>
      <c r="AG9" s="264" t="s">
        <v>175</v>
      </c>
    </row>
    <row r="10" spans="1:33" ht="20.149999999999999" customHeight="1" x14ac:dyDescent="0.35">
      <c r="A10" s="43"/>
      <c r="B10" s="187"/>
      <c r="C10" s="188" t="s">
        <v>157</v>
      </c>
      <c r="D10" s="181">
        <v>76.860258064516131</v>
      </c>
      <c r="E10" s="65">
        <v>65.834709108637355</v>
      </c>
      <c r="F10" s="182">
        <v>92.542607814694577</v>
      </c>
      <c r="G10" s="181">
        <v>14.238967741935484</v>
      </c>
      <c r="H10" s="65">
        <v>8.1578632737443488</v>
      </c>
      <c r="I10" s="182">
        <v>6.9580454366246105</v>
      </c>
      <c r="J10" s="181">
        <v>0.73961290322580642</v>
      </c>
      <c r="K10" s="65">
        <v>0.37493421800296561</v>
      </c>
      <c r="L10" s="182">
        <v>1.9814454410318729</v>
      </c>
      <c r="M10" s="181">
        <v>91.838838709677418</v>
      </c>
      <c r="N10" s="65">
        <v>74.367506600384672</v>
      </c>
      <c r="O10" s="182">
        <v>101.48209869235106</v>
      </c>
      <c r="P10" s="3"/>
      <c r="Q10" s="176">
        <v>57.9239420339037</v>
      </c>
      <c r="R10" s="64">
        <v>-23.022466221178018</v>
      </c>
      <c r="S10" s="177">
        <v>10.222863591814079</v>
      </c>
      <c r="T10" s="176">
        <v>19.979124989127598</v>
      </c>
      <c r="U10" s="64">
        <v>-50.138258308325106</v>
      </c>
      <c r="V10" s="177">
        <v>-35.695952445015109</v>
      </c>
      <c r="W10" s="176">
        <v>-19.222096956031567</v>
      </c>
      <c r="X10" s="64">
        <v>-69.28422946558031</v>
      </c>
      <c r="Y10" s="177">
        <v>-35.738592422675907</v>
      </c>
      <c r="Z10" s="176">
        <v>49.446518483679014</v>
      </c>
      <c r="AA10" s="64">
        <v>-27.87290524379954</v>
      </c>
      <c r="AB10" s="177">
        <v>3.6976048591301787</v>
      </c>
      <c r="AC10" s="3"/>
      <c r="AD10" s="176" t="s">
        <v>158</v>
      </c>
      <c r="AE10" s="64" t="s">
        <v>175</v>
      </c>
      <c r="AF10" s="64" t="s">
        <v>175</v>
      </c>
      <c r="AG10" s="177" t="s">
        <v>163</v>
      </c>
    </row>
    <row r="11" spans="1:33" ht="20.149999999999999" customHeight="1" x14ac:dyDescent="0.35">
      <c r="A11" s="43"/>
      <c r="B11" s="189"/>
      <c r="C11" s="190" t="s">
        <v>159</v>
      </c>
      <c r="D11" s="271">
        <v>76.838266666666669</v>
      </c>
      <c r="E11" s="66">
        <v>88.452768222018904</v>
      </c>
      <c r="F11" s="274">
        <v>95.103348246205385</v>
      </c>
      <c r="G11" s="271">
        <v>15.539199999999999</v>
      </c>
      <c r="H11" s="66">
        <v>3.234430782493686</v>
      </c>
      <c r="I11" s="274">
        <v>11.410756258478548</v>
      </c>
      <c r="J11" s="271">
        <v>1.2237333333333333</v>
      </c>
      <c r="K11" s="66">
        <v>0.40128569832091282</v>
      </c>
      <c r="L11" s="274">
        <v>20.129550221441228</v>
      </c>
      <c r="M11" s="271">
        <v>93.601200000000006</v>
      </c>
      <c r="N11" s="66">
        <v>92.088484702833512</v>
      </c>
      <c r="O11" s="274">
        <v>126.64365472612516</v>
      </c>
      <c r="P11" s="3"/>
      <c r="Q11" s="300">
        <v>-7.5326563259647674</v>
      </c>
      <c r="R11" s="145">
        <v>-5.6590116678520728</v>
      </c>
      <c r="S11" s="301">
        <v>-6.8764913640845311</v>
      </c>
      <c r="T11" s="300">
        <v>-32.950557479662635</v>
      </c>
      <c r="U11" s="145">
        <v>-74.122078631164243</v>
      </c>
      <c r="V11" s="301">
        <v>-6.3704012775262973</v>
      </c>
      <c r="W11" s="300">
        <v>29.103952735968491</v>
      </c>
      <c r="X11" s="145">
        <v>-10.815202646962131</v>
      </c>
      <c r="Y11" s="301">
        <v>371.43876739956096</v>
      </c>
      <c r="Z11" s="300">
        <v>-12.702820334261839</v>
      </c>
      <c r="AA11" s="145">
        <v>-13.699944799658578</v>
      </c>
      <c r="AB11" s="301">
        <v>6.7975029601135377</v>
      </c>
      <c r="AC11" s="3"/>
      <c r="AD11" s="258" t="s">
        <v>160</v>
      </c>
      <c r="AE11" s="63" t="s">
        <v>240</v>
      </c>
      <c r="AF11" s="63" t="s">
        <v>241</v>
      </c>
      <c r="AG11" s="259" t="s">
        <v>246</v>
      </c>
    </row>
    <row r="12" spans="1:33" ht="20.149999999999999" customHeight="1" x14ac:dyDescent="0.35">
      <c r="A12" s="43"/>
      <c r="B12" s="187"/>
      <c r="C12" s="188" t="s">
        <v>162</v>
      </c>
      <c r="D12" s="181">
        <v>86.554580645161295</v>
      </c>
      <c r="E12" s="65">
        <v>95.073995809107814</v>
      </c>
      <c r="F12" s="182">
        <v>103.98526571337631</v>
      </c>
      <c r="G12" s="181">
        <v>22.911612903225805</v>
      </c>
      <c r="H12" s="65">
        <v>4.8102030909516511</v>
      </c>
      <c r="I12" s="182">
        <v>15.5591708642042</v>
      </c>
      <c r="J12" s="181">
        <v>1.2895483870967741</v>
      </c>
      <c r="K12" s="65">
        <v>1.1376231328070723</v>
      </c>
      <c r="L12" s="182">
        <v>3.6490859308127113</v>
      </c>
      <c r="M12" s="181">
        <v>110.75574193548387</v>
      </c>
      <c r="N12" s="65">
        <v>101.02182203286654</v>
      </c>
      <c r="O12" s="182">
        <v>123.19352250839323</v>
      </c>
      <c r="P12" s="3"/>
      <c r="Q12" s="176">
        <v>7.2319433210030084</v>
      </c>
      <c r="R12" s="64">
        <v>-0.14605648266131063</v>
      </c>
      <c r="S12" s="177">
        <v>1.3730711944717062</v>
      </c>
      <c r="T12" s="176">
        <v>41.571788493430283</v>
      </c>
      <c r="U12" s="64">
        <v>-78.826419461136084</v>
      </c>
      <c r="V12" s="177">
        <v>-13.872420680436287</v>
      </c>
      <c r="W12" s="176">
        <v>11.007441963789848</v>
      </c>
      <c r="X12" s="64">
        <v>69.946248707634581</v>
      </c>
      <c r="Y12" s="177">
        <v>31.644641950116764</v>
      </c>
      <c r="Z12" s="176">
        <v>12.94393968302006</v>
      </c>
      <c r="AA12" s="64">
        <v>-14.82169294153875</v>
      </c>
      <c r="AB12" s="177">
        <v>-0.17864389288778987</v>
      </c>
      <c r="AC12" s="3"/>
      <c r="AD12" s="176" t="s">
        <v>160</v>
      </c>
      <c r="AE12" s="64" t="s">
        <v>242</v>
      </c>
      <c r="AF12" s="64" t="s">
        <v>243</v>
      </c>
      <c r="AG12" s="177" t="s">
        <v>243</v>
      </c>
    </row>
    <row r="13" spans="1:33" ht="20.149999999999999" customHeight="1" x14ac:dyDescent="0.35">
      <c r="A13" s="43"/>
      <c r="B13" s="189"/>
      <c r="C13" s="190" t="s">
        <v>164</v>
      </c>
      <c r="D13" s="271">
        <v>69.718666666666664</v>
      </c>
      <c r="E13" s="66">
        <v>77.820849344312293</v>
      </c>
      <c r="F13" s="274">
        <v>89.952790032679744</v>
      </c>
      <c r="G13" s="271">
        <v>20.7592</v>
      </c>
      <c r="H13" s="66">
        <v>8.999052833169257</v>
      </c>
      <c r="I13" s="274">
        <v>12.910884701728627</v>
      </c>
      <c r="J13" s="271">
        <v>0.93440000000000001</v>
      </c>
      <c r="K13" s="66">
        <v>1.5898007818987729</v>
      </c>
      <c r="L13" s="274">
        <v>3.124363291103001</v>
      </c>
      <c r="M13" s="271">
        <v>91.412266666666667</v>
      </c>
      <c r="N13" s="66">
        <v>88.409702959380326</v>
      </c>
      <c r="O13" s="274">
        <v>105.98803802551137</v>
      </c>
      <c r="P13" s="3"/>
      <c r="Q13" s="258">
        <v>7.4408694061975398</v>
      </c>
      <c r="R13" s="63">
        <v>2.6155696327817886</v>
      </c>
      <c r="S13" s="301">
        <v>7.7938904802893871</v>
      </c>
      <c r="T13" s="258">
        <v>2.9776707762315469</v>
      </c>
      <c r="U13" s="63">
        <v>-39.269303618212383</v>
      </c>
      <c r="V13" s="301">
        <v>-8.2358031410014672</v>
      </c>
      <c r="W13" s="258">
        <v>-12.410948631421073</v>
      </c>
      <c r="X13" s="63">
        <v>118.63337132100328</v>
      </c>
      <c r="Y13" s="301">
        <v>-12.671291342951731</v>
      </c>
      <c r="Z13" s="258">
        <v>6.1501540557697369</v>
      </c>
      <c r="AA13" s="63">
        <v>-3.2530202228963048</v>
      </c>
      <c r="AB13" s="301">
        <v>4.8387820987341863</v>
      </c>
      <c r="AC13" s="3"/>
      <c r="AD13" s="258" t="s">
        <v>163</v>
      </c>
      <c r="AE13" s="63" t="s">
        <v>242</v>
      </c>
      <c r="AF13" s="63" t="s">
        <v>245</v>
      </c>
      <c r="AG13" s="259" t="s">
        <v>244</v>
      </c>
    </row>
    <row r="14" spans="1:33" ht="20.149999999999999" customHeight="1" x14ac:dyDescent="0.35">
      <c r="A14" s="43"/>
      <c r="B14" s="187"/>
      <c r="C14" s="188" t="s">
        <v>165</v>
      </c>
      <c r="D14" s="181">
        <v>56.166967741935487</v>
      </c>
      <c r="E14" s="65">
        <v>61.392623439482925</v>
      </c>
      <c r="F14" s="182">
        <v>66.331742547978763</v>
      </c>
      <c r="G14" s="181">
        <v>17.337935483870968</v>
      </c>
      <c r="H14" s="65">
        <v>11.007171093478785</v>
      </c>
      <c r="I14" s="182">
        <v>10.436588661383198</v>
      </c>
      <c r="J14" s="181">
        <v>1.9993548387096773</v>
      </c>
      <c r="K14" s="65">
        <v>1.2717646627955723</v>
      </c>
      <c r="L14" s="182">
        <v>2.341460210010696</v>
      </c>
      <c r="M14" s="181">
        <v>75.504258064516122</v>
      </c>
      <c r="N14" s="65">
        <v>73.671559195757283</v>
      </c>
      <c r="O14" s="182">
        <v>79.109791419372655</v>
      </c>
      <c r="P14" s="3"/>
      <c r="Q14" s="176">
        <v>-8.155165683781874</v>
      </c>
      <c r="R14" s="64">
        <v>-17.449830272029732</v>
      </c>
      <c r="S14" s="177">
        <v>-15.513041480939405</v>
      </c>
      <c r="T14" s="176">
        <v>-31.459075096152866</v>
      </c>
      <c r="U14" s="64">
        <v>-31.517835384562328</v>
      </c>
      <c r="V14" s="177">
        <v>-7.6112370472717679</v>
      </c>
      <c r="W14" s="176">
        <v>188.70877585243153</v>
      </c>
      <c r="X14" s="64">
        <v>66.679350443546312</v>
      </c>
      <c r="Y14" s="177">
        <v>17.953500680241071</v>
      </c>
      <c r="Z14" s="176">
        <v>-13.355366222751327</v>
      </c>
      <c r="AA14" s="64">
        <v>-19.225205499318282</v>
      </c>
      <c r="AB14" s="177">
        <v>-13.816879354921362</v>
      </c>
      <c r="AC14" s="3"/>
      <c r="AD14" s="176" t="s">
        <v>163</v>
      </c>
      <c r="AE14" s="64" t="s">
        <v>243</v>
      </c>
      <c r="AF14" s="64" t="s">
        <v>243</v>
      </c>
      <c r="AG14" s="177" t="s">
        <v>243</v>
      </c>
    </row>
    <row r="15" spans="1:33" ht="20.149999999999999" customHeight="1" x14ac:dyDescent="0.35">
      <c r="A15" s="43"/>
      <c r="B15" s="189">
        <v>2019</v>
      </c>
      <c r="C15" s="190" t="s">
        <v>166</v>
      </c>
      <c r="D15" s="271">
        <v>83.532645161290318</v>
      </c>
      <c r="E15" s="66">
        <v>68.661827212155686</v>
      </c>
      <c r="F15" s="274">
        <v>99.336033426659952</v>
      </c>
      <c r="G15" s="271">
        <v>23.417161290322582</v>
      </c>
      <c r="H15" s="66">
        <v>6.8228128371823562</v>
      </c>
      <c r="I15" s="274">
        <v>11.2328430487446</v>
      </c>
      <c r="J15" s="271">
        <v>0.99948387096774194</v>
      </c>
      <c r="K15" s="66">
        <v>0.49443801889707584</v>
      </c>
      <c r="L15" s="274">
        <v>2.935406822077395</v>
      </c>
      <c r="M15" s="271">
        <v>107.94929032258065</v>
      </c>
      <c r="N15" s="66">
        <v>75.979078068235111</v>
      </c>
      <c r="O15" s="274">
        <v>113.50428329748195</v>
      </c>
      <c r="P15" s="3"/>
      <c r="Q15" s="258">
        <v>18.147176160980543</v>
      </c>
      <c r="R15" s="63">
        <v>-18.563460879725152</v>
      </c>
      <c r="S15" s="301">
        <v>4.7145540804779671</v>
      </c>
      <c r="T15" s="258">
        <v>8.0674070324828051</v>
      </c>
      <c r="U15" s="63">
        <v>-47.977976734788584</v>
      </c>
      <c r="V15" s="301">
        <v>19.516591287664028</v>
      </c>
      <c r="W15" s="258">
        <v>33.001373626373628</v>
      </c>
      <c r="X15" s="63">
        <v>-43.468518222163581</v>
      </c>
      <c r="Y15" s="301">
        <v>54.703260419295965</v>
      </c>
      <c r="Z15" s="258">
        <v>15.921552000066509</v>
      </c>
      <c r="AA15" s="63">
        <v>-22.709421169285822</v>
      </c>
      <c r="AB15" s="301">
        <v>6.9184860558777643</v>
      </c>
      <c r="AC15" s="3"/>
      <c r="AD15" s="258" t="s">
        <v>156</v>
      </c>
      <c r="AE15" s="63" t="s">
        <v>242</v>
      </c>
      <c r="AF15" s="63" t="s">
        <v>243</v>
      </c>
      <c r="AG15" s="259" t="s">
        <v>243</v>
      </c>
    </row>
    <row r="16" spans="1:33" ht="20.149999999999999" customHeight="1" x14ac:dyDescent="0.35">
      <c r="A16" s="43"/>
      <c r="B16" s="187"/>
      <c r="C16" s="188" t="s">
        <v>169</v>
      </c>
      <c r="D16" s="181">
        <v>100.56885714285714</v>
      </c>
      <c r="E16" s="65">
        <v>86.208818594818283</v>
      </c>
      <c r="F16" s="182">
        <v>117.03857546013279</v>
      </c>
      <c r="G16" s="181">
        <v>15.083</v>
      </c>
      <c r="H16" s="65">
        <v>13.322769118390921</v>
      </c>
      <c r="I16" s="182">
        <v>9.9391235064957169</v>
      </c>
      <c r="J16" s="181">
        <v>1.1111428571428572</v>
      </c>
      <c r="K16" s="65">
        <v>0.71170111447922579</v>
      </c>
      <c r="L16" s="182">
        <v>3.1515040914763399</v>
      </c>
      <c r="M16" s="181">
        <v>116.76300000000001</v>
      </c>
      <c r="N16" s="65">
        <v>100.24328882768843</v>
      </c>
      <c r="O16" s="182">
        <v>130.12920305810485</v>
      </c>
      <c r="P16" s="3"/>
      <c r="Q16" s="176">
        <v>25.163258666088247</v>
      </c>
      <c r="R16" s="64">
        <v>-2.165274895699234</v>
      </c>
      <c r="S16" s="177">
        <v>26.607249104241621</v>
      </c>
      <c r="T16" s="176">
        <v>-56.410753948922043</v>
      </c>
      <c r="U16" s="64">
        <v>-48.051778070596583</v>
      </c>
      <c r="V16" s="177">
        <v>-28.769425977570272</v>
      </c>
      <c r="W16" s="176">
        <v>-18.554973821989527</v>
      </c>
      <c r="X16" s="64">
        <v>12.410776980009572</v>
      </c>
      <c r="Y16" s="177">
        <v>48.114756264655703</v>
      </c>
      <c r="Z16" s="176">
        <v>0.38343492352794517</v>
      </c>
      <c r="AA16" s="64">
        <v>-12.371807148866951</v>
      </c>
      <c r="AB16" s="177">
        <v>19.908850222272736</v>
      </c>
      <c r="AC16" s="3"/>
      <c r="AD16" s="176" t="s">
        <v>156</v>
      </c>
      <c r="AE16" s="64" t="s">
        <v>175</v>
      </c>
      <c r="AF16" s="64" t="s">
        <v>177</v>
      </c>
      <c r="AG16" s="177" t="s">
        <v>177</v>
      </c>
    </row>
    <row r="17" spans="1:34" ht="20.149999999999999" customHeight="1" x14ac:dyDescent="0.35">
      <c r="A17" s="43"/>
      <c r="B17" s="189"/>
      <c r="C17" s="190" t="s">
        <v>170</v>
      </c>
      <c r="D17" s="271">
        <v>84.057419354838714</v>
      </c>
      <c r="E17" s="66">
        <v>85.408309644978814</v>
      </c>
      <c r="F17" s="274">
        <v>103.29406349989506</v>
      </c>
      <c r="G17" s="271">
        <v>21.029419354838709</v>
      </c>
      <c r="H17" s="66">
        <v>20.562316254739361</v>
      </c>
      <c r="I17" s="274">
        <v>11.249026655014127</v>
      </c>
      <c r="J17" s="271">
        <v>0.90774193548387094</v>
      </c>
      <c r="K17" s="66">
        <v>1.2055513878469617</v>
      </c>
      <c r="L17" s="274">
        <v>2.5450280065315782</v>
      </c>
      <c r="M17" s="271">
        <v>105.99458064516129</v>
      </c>
      <c r="N17" s="66">
        <v>107.17617728756514</v>
      </c>
      <c r="O17" s="274">
        <v>117.08811816144078</v>
      </c>
      <c r="P17" s="3"/>
      <c r="Q17" s="258">
        <v>-10.817034220948745</v>
      </c>
      <c r="R17" s="63">
        <v>-3.4725348134436076</v>
      </c>
      <c r="S17" s="301">
        <v>0.1651568891912476</v>
      </c>
      <c r="T17" s="258">
        <v>1.6199027310138421</v>
      </c>
      <c r="U17" s="63">
        <v>55.130054197487468</v>
      </c>
      <c r="V17" s="301">
        <v>-2.6010254815445664</v>
      </c>
      <c r="W17" s="258">
        <v>-16.765262659725508</v>
      </c>
      <c r="X17" s="63">
        <v>42.450338787027526</v>
      </c>
      <c r="Y17" s="301">
        <v>10.143399414986451</v>
      </c>
      <c r="Z17" s="258">
        <v>-8.6549292720598778</v>
      </c>
      <c r="AA17" s="63">
        <v>4.4785186498786489</v>
      </c>
      <c r="AB17" s="301">
        <v>8.9149729634627112E-2</v>
      </c>
      <c r="AC17" s="3"/>
      <c r="AD17" s="258" t="s">
        <v>167</v>
      </c>
      <c r="AE17" s="63" t="s">
        <v>167</v>
      </c>
      <c r="AF17" s="63" t="s">
        <v>156</v>
      </c>
      <c r="AG17" s="259" t="s">
        <v>158</v>
      </c>
    </row>
    <row r="18" spans="1:34" ht="20.149999999999999" customHeight="1" x14ac:dyDescent="0.35">
      <c r="A18" s="43"/>
      <c r="B18" s="187"/>
      <c r="C18" s="188" t="s">
        <v>171</v>
      </c>
      <c r="D18" s="181">
        <v>85.897866666666673</v>
      </c>
      <c r="E18" s="65">
        <v>80.420845589775823</v>
      </c>
      <c r="F18" s="182">
        <v>104.41841264407167</v>
      </c>
      <c r="G18" s="181">
        <v>22.6936</v>
      </c>
      <c r="H18" s="65">
        <v>23.010242043592797</v>
      </c>
      <c r="I18" s="182">
        <v>12.39741214712399</v>
      </c>
      <c r="J18" s="181">
        <v>1.0716000000000001</v>
      </c>
      <c r="K18" s="65">
        <v>1.6128727867456127</v>
      </c>
      <c r="L18" s="182">
        <v>2.2192865006439746</v>
      </c>
      <c r="M18" s="181">
        <v>109.66306666666667</v>
      </c>
      <c r="N18" s="65">
        <v>105.04396042011423</v>
      </c>
      <c r="O18" s="182">
        <v>119.03511129183963</v>
      </c>
      <c r="P18" s="3"/>
      <c r="Q18" s="176">
        <v>-3.5362678202173838</v>
      </c>
      <c r="R18" s="64">
        <v>-10.65026260452248</v>
      </c>
      <c r="S18" s="177">
        <v>1.0996749719645889</v>
      </c>
      <c r="T18" s="176">
        <v>0.17952053302883511</v>
      </c>
      <c r="U18" s="64">
        <v>71.919666475870073</v>
      </c>
      <c r="V18" s="177">
        <v>23.288645172256217</v>
      </c>
      <c r="W18" s="176">
        <v>17.879143443825168</v>
      </c>
      <c r="X18" s="64">
        <v>-27.443569820055725</v>
      </c>
      <c r="Y18" s="177">
        <v>35.015862223859536</v>
      </c>
      <c r="Z18" s="176">
        <v>-2.6158997639024069</v>
      </c>
      <c r="AA18" s="64">
        <v>-0.5397647453342832</v>
      </c>
      <c r="AB18" s="177">
        <v>3.5250310880812972</v>
      </c>
      <c r="AC18" s="3"/>
      <c r="AD18" s="176" t="s">
        <v>156</v>
      </c>
      <c r="AE18" s="64" t="s">
        <v>175</v>
      </c>
      <c r="AF18" s="64" t="s">
        <v>163</v>
      </c>
      <c r="AG18" s="177" t="s">
        <v>163</v>
      </c>
    </row>
    <row r="19" spans="1:34" ht="20.149999999999999" customHeight="1" x14ac:dyDescent="0.35">
      <c r="A19" s="43"/>
      <c r="B19" s="189"/>
      <c r="C19" s="190" t="s">
        <v>172</v>
      </c>
      <c r="D19" s="271">
        <v>80.030945806451612</v>
      </c>
      <c r="E19" s="66">
        <v>77.818127166926871</v>
      </c>
      <c r="F19" s="274">
        <v>95.955784946236562</v>
      </c>
      <c r="G19" s="271">
        <v>20.188387096774193</v>
      </c>
      <c r="H19" s="66">
        <v>25.850671008170245</v>
      </c>
      <c r="I19" s="274">
        <v>12.326977655585862</v>
      </c>
      <c r="J19" s="271">
        <v>0.71251612903225803</v>
      </c>
      <c r="K19" s="66">
        <v>1.2002636851392363</v>
      </c>
      <c r="L19" s="274">
        <v>2.1541935471394531</v>
      </c>
      <c r="M19" s="271">
        <v>100.93184903225807</v>
      </c>
      <c r="N19" s="66">
        <v>104.86906186023634</v>
      </c>
      <c r="O19" s="274">
        <v>110.43695614896187</v>
      </c>
      <c r="P19" s="3"/>
      <c r="Q19" s="258">
        <v>-9.8969256225240319</v>
      </c>
      <c r="R19" s="63">
        <v>-3.2198333555451866</v>
      </c>
      <c r="S19" s="301">
        <v>-1.440976713158207</v>
      </c>
      <c r="T19" s="258">
        <v>9.0602389482929269</v>
      </c>
      <c r="U19" s="63">
        <v>67.500546754779919</v>
      </c>
      <c r="V19" s="301">
        <v>27.298946777475805</v>
      </c>
      <c r="W19" s="258">
        <v>-30.957739434858716</v>
      </c>
      <c r="X19" s="63">
        <v>138.20113846957184</v>
      </c>
      <c r="Y19" s="301">
        <v>9.4015973559321555</v>
      </c>
      <c r="Z19" s="258">
        <v>-6.8591709959313052</v>
      </c>
      <c r="AA19" s="63">
        <v>8.8483682335641589</v>
      </c>
      <c r="AB19" s="301">
        <v>1.3078446328856694</v>
      </c>
      <c r="AC19" s="3"/>
      <c r="AD19" s="258" t="s">
        <v>167</v>
      </c>
      <c r="AE19" s="63" t="s">
        <v>175</v>
      </c>
      <c r="AF19" s="63" t="s">
        <v>163</v>
      </c>
      <c r="AG19" s="259" t="s">
        <v>177</v>
      </c>
    </row>
    <row r="20" spans="1:34" ht="20.149999999999999" customHeight="1" x14ac:dyDescent="0.35">
      <c r="A20" s="43"/>
      <c r="B20" s="187"/>
      <c r="C20" s="188" t="s">
        <v>173</v>
      </c>
      <c r="D20" s="181">
        <v>74.257133333333329</v>
      </c>
      <c r="E20" s="65">
        <v>85.270185417976123</v>
      </c>
      <c r="F20" s="182">
        <v>100.69201323877068</v>
      </c>
      <c r="G20" s="181">
        <v>19.644533333333332</v>
      </c>
      <c r="H20" s="65">
        <v>27.047913847360419</v>
      </c>
      <c r="I20" s="182">
        <v>12.565262133818701</v>
      </c>
      <c r="J20" s="181">
        <v>0.85093333333333332</v>
      </c>
      <c r="K20" s="65">
        <v>1.3070703220627715</v>
      </c>
      <c r="L20" s="182">
        <v>1.9801789326887365</v>
      </c>
      <c r="M20" s="181">
        <v>94.752600000000001</v>
      </c>
      <c r="N20" s="65">
        <v>113.6251695873993</v>
      </c>
      <c r="O20" s="182">
        <v>115.23745430527812</v>
      </c>
      <c r="P20" s="3"/>
      <c r="Q20" s="176">
        <v>-12.870874328651954</v>
      </c>
      <c r="R20" s="64">
        <v>0.25921402783423692</v>
      </c>
      <c r="S20" s="177">
        <v>1.2048841793123384</v>
      </c>
      <c r="T20" s="176">
        <v>6.9482150375284908</v>
      </c>
      <c r="U20" s="64">
        <v>122.04663865598923</v>
      </c>
      <c r="V20" s="177">
        <v>16.6265764471609</v>
      </c>
      <c r="W20" s="176">
        <v>-21.597051597051596</v>
      </c>
      <c r="X20" s="64">
        <v>-6.2782411831492597</v>
      </c>
      <c r="Y20" s="177">
        <v>-27.835034075949007</v>
      </c>
      <c r="Z20" s="176">
        <v>-9.4836842648270725</v>
      </c>
      <c r="AA20" s="64">
        <v>15.208667835530671</v>
      </c>
      <c r="AB20" s="177">
        <v>1.9700103308117045</v>
      </c>
      <c r="AC20" s="3"/>
      <c r="AD20" s="176" t="s">
        <v>158</v>
      </c>
      <c r="AE20" s="64" t="s">
        <v>177</v>
      </c>
      <c r="AF20" s="64" t="s">
        <v>163</v>
      </c>
      <c r="AG20" s="177" t="s">
        <v>163</v>
      </c>
    </row>
    <row r="21" spans="1:34" ht="20.149999999999999" customHeight="1" x14ac:dyDescent="0.35">
      <c r="A21" s="43"/>
      <c r="B21" s="189"/>
      <c r="C21" s="190" t="s">
        <v>153</v>
      </c>
      <c r="D21" s="271">
        <v>96.280994838709674</v>
      </c>
      <c r="E21" s="66">
        <v>87.254366114936971</v>
      </c>
      <c r="F21" s="274">
        <v>100.57397574925646</v>
      </c>
      <c r="G21" s="271">
        <v>17.067225806451614</v>
      </c>
      <c r="H21" s="66">
        <v>16.706083214416633</v>
      </c>
      <c r="I21" s="274">
        <v>10.160828576724152</v>
      </c>
      <c r="J21" s="271">
        <v>0.99741935483870969</v>
      </c>
      <c r="K21" s="66">
        <v>1.287194573552795</v>
      </c>
      <c r="L21" s="274">
        <v>2.1428578378145358</v>
      </c>
      <c r="M21" s="271">
        <v>114.34564</v>
      </c>
      <c r="N21" s="66">
        <v>105.2476439029064</v>
      </c>
      <c r="O21" s="274">
        <v>112.87766216379515</v>
      </c>
      <c r="P21" s="3"/>
      <c r="Q21" s="258">
        <v>-5.6745244081727595</v>
      </c>
      <c r="R21" s="63">
        <v>-3.3445360370981194</v>
      </c>
      <c r="S21" s="301">
        <v>-0.93551209561027615</v>
      </c>
      <c r="T21" s="258">
        <v>4.551310932473343</v>
      </c>
      <c r="U21" s="63">
        <v>-4.9099275123699524</v>
      </c>
      <c r="V21" s="301">
        <v>4.291735494667094</v>
      </c>
      <c r="W21" s="258">
        <v>5.9920471685177565</v>
      </c>
      <c r="X21" s="63">
        <v>-48.961361975299795</v>
      </c>
      <c r="Y21" s="301">
        <v>-11.300912471265232</v>
      </c>
      <c r="Z21" s="258">
        <v>-4.1837409028050336</v>
      </c>
      <c r="AA21" s="63">
        <v>-4.636145172611073</v>
      </c>
      <c r="AB21" s="301">
        <v>-0.70780740377496676</v>
      </c>
      <c r="AC21" s="3"/>
      <c r="AD21" s="258" t="s">
        <v>167</v>
      </c>
      <c r="AE21" s="63" t="s">
        <v>177</v>
      </c>
      <c r="AF21" s="63" t="s">
        <v>177</v>
      </c>
      <c r="AG21" s="259" t="s">
        <v>175</v>
      </c>
    </row>
    <row r="22" spans="1:34" ht="20.149999999999999" customHeight="1" x14ac:dyDescent="0.35">
      <c r="A22" s="43"/>
      <c r="B22" s="187"/>
      <c r="C22" s="188" t="s">
        <v>157</v>
      </c>
      <c r="D22" s="181">
        <v>76.379992258064519</v>
      </c>
      <c r="E22" s="65">
        <v>73.578780556562364</v>
      </c>
      <c r="F22" s="182">
        <v>88.761980324868446</v>
      </c>
      <c r="G22" s="181">
        <v>11.216774193548387</v>
      </c>
      <c r="H22" s="65">
        <v>21.699893752927927</v>
      </c>
      <c r="I22" s="182">
        <v>10.499920670602185</v>
      </c>
      <c r="J22" s="181">
        <v>1.0345806451612902</v>
      </c>
      <c r="K22" s="65">
        <v>1.7594174920348169</v>
      </c>
      <c r="L22" s="182">
        <v>2.1568597611301294</v>
      </c>
      <c r="M22" s="181">
        <v>88.631347096774192</v>
      </c>
      <c r="N22" s="65">
        <v>97.038091801525113</v>
      </c>
      <c r="O22" s="182">
        <v>101.41876075660076</v>
      </c>
      <c r="P22" s="3"/>
      <c r="Q22" s="176">
        <v>-0.62485583388033916</v>
      </c>
      <c r="R22" s="64">
        <v>11.762900683811173</v>
      </c>
      <c r="S22" s="177">
        <v>-4.0852830702549179</v>
      </c>
      <c r="T22" s="176">
        <v>-21.224807887487312</v>
      </c>
      <c r="U22" s="64">
        <v>165.99972351544415</v>
      </c>
      <c r="V22" s="177">
        <v>50.90330705997458</v>
      </c>
      <c r="W22" s="176">
        <v>39.881367759944176</v>
      </c>
      <c r="X22" s="64">
        <v>369.26031489099785</v>
      </c>
      <c r="Y22" s="177">
        <v>8.8528463345882642</v>
      </c>
      <c r="Z22" s="176">
        <v>-3.4925219634394611</v>
      </c>
      <c r="AA22" s="64">
        <v>30.484530458929175</v>
      </c>
      <c r="AB22" s="177">
        <v>-6.2412914756821973E-2</v>
      </c>
      <c r="AC22" s="3"/>
      <c r="AD22" s="176" t="s">
        <v>156</v>
      </c>
      <c r="AE22" s="64" t="s">
        <v>177</v>
      </c>
      <c r="AF22" s="64" t="s">
        <v>163</v>
      </c>
      <c r="AG22" s="177" t="s">
        <v>163</v>
      </c>
    </row>
    <row r="23" spans="1:34" ht="20.149999999999999" customHeight="1" x14ac:dyDescent="0.35">
      <c r="A23" s="43"/>
      <c r="B23" s="189"/>
      <c r="C23" s="190" t="s">
        <v>159</v>
      </c>
      <c r="D23" s="271">
        <v>78.098770666666667</v>
      </c>
      <c r="E23" s="66">
        <v>78.088496670828135</v>
      </c>
      <c r="F23" s="274">
        <v>90.989189138576776</v>
      </c>
      <c r="G23" s="271">
        <v>14.0908</v>
      </c>
      <c r="H23" s="66">
        <v>24.306429711927372</v>
      </c>
      <c r="I23" s="274">
        <v>13.088798095142128</v>
      </c>
      <c r="J23" s="271">
        <v>1.1282666666666668</v>
      </c>
      <c r="K23" s="66">
        <v>1.0523346355716561</v>
      </c>
      <c r="L23" s="274">
        <v>2.550626329318642</v>
      </c>
      <c r="M23" s="271">
        <v>93.31783733333333</v>
      </c>
      <c r="N23" s="66">
        <v>103.44726101832715</v>
      </c>
      <c r="O23" s="274">
        <v>106.62861356303755</v>
      </c>
      <c r="P23" s="3"/>
      <c r="Q23" s="258">
        <v>1.6404638660944981</v>
      </c>
      <c r="R23" s="63">
        <v>-11.717294732004506</v>
      </c>
      <c r="S23" s="301">
        <v>-4.3259876581608836</v>
      </c>
      <c r="T23" s="258">
        <v>-9.3209431630971995</v>
      </c>
      <c r="U23" s="63">
        <v>651.4901800800809</v>
      </c>
      <c r="V23" s="301">
        <v>14.705789858728618</v>
      </c>
      <c r="W23" s="258">
        <v>-7.8012638919154496</v>
      </c>
      <c r="X23" s="63">
        <v>162.24075265450699</v>
      </c>
      <c r="Y23" s="301">
        <v>-87.328945250839169</v>
      </c>
      <c r="Z23" s="258">
        <v>-0.30273401053262849</v>
      </c>
      <c r="AA23" s="63">
        <v>12.334632665688927</v>
      </c>
      <c r="AB23" s="301">
        <v>-15.804219490010293</v>
      </c>
      <c r="AC23" s="3"/>
      <c r="AD23" s="258" t="s">
        <v>156</v>
      </c>
      <c r="AE23" s="63" t="s">
        <v>177</v>
      </c>
      <c r="AF23" s="63" t="s">
        <v>175</v>
      </c>
      <c r="AG23" s="259" t="s">
        <v>163</v>
      </c>
    </row>
    <row r="24" spans="1:34" ht="20.149999999999999" customHeight="1" x14ac:dyDescent="0.35">
      <c r="A24" s="43"/>
      <c r="B24" s="187"/>
      <c r="C24" s="188" t="s">
        <v>162</v>
      </c>
      <c r="D24" s="181">
        <v>85.06288903225807</v>
      </c>
      <c r="E24" s="65">
        <v>88.139714469815956</v>
      </c>
      <c r="F24" s="182">
        <v>100.80813891320462</v>
      </c>
      <c r="G24" s="181">
        <v>18.697032258064517</v>
      </c>
      <c r="H24" s="65">
        <v>30.801149957914486</v>
      </c>
      <c r="I24" s="182">
        <v>15.553632439161904</v>
      </c>
      <c r="J24" s="181">
        <v>1.2419354838709677</v>
      </c>
      <c r="K24" s="65">
        <v>1.2874689856343253</v>
      </c>
      <c r="L24" s="182">
        <v>2.681834114529634</v>
      </c>
      <c r="M24" s="181">
        <v>105.00185677419354</v>
      </c>
      <c r="N24" s="65">
        <v>120.22833341336477</v>
      </c>
      <c r="O24" s="182">
        <v>119.04360546689615</v>
      </c>
      <c r="P24" s="3"/>
      <c r="Q24" s="176">
        <v>-1.7234115188178856</v>
      </c>
      <c r="R24" s="64">
        <v>-7.2935625354536455</v>
      </c>
      <c r="S24" s="177">
        <v>-3.0553624865748623</v>
      </c>
      <c r="T24" s="176">
        <v>-18.394953960521498</v>
      </c>
      <c r="U24" s="64">
        <v>540.32951157205264</v>
      </c>
      <c r="V24" s="177">
        <v>-3.5595888049784676E-2</v>
      </c>
      <c r="W24" s="176">
        <v>-3.6922153291975186</v>
      </c>
      <c r="X24" s="64">
        <v>13.171835953925271</v>
      </c>
      <c r="Y24" s="177">
        <v>-26.506687828742209</v>
      </c>
      <c r="Z24" s="176">
        <v>-5.1951122901077289</v>
      </c>
      <c r="AA24" s="64">
        <v>19.012240121990242</v>
      </c>
      <c r="AB24" s="177">
        <v>-3.3686162689392463</v>
      </c>
      <c r="AC24" s="3"/>
      <c r="AD24" s="176" t="s">
        <v>158</v>
      </c>
      <c r="AE24" s="64" t="s">
        <v>177</v>
      </c>
      <c r="AF24" s="64" t="s">
        <v>177</v>
      </c>
      <c r="AG24" s="177" t="s">
        <v>163</v>
      </c>
    </row>
    <row r="25" spans="1:34" ht="20.149999999999999" customHeight="1" x14ac:dyDescent="0.3">
      <c r="A25" s="44"/>
      <c r="B25" s="189"/>
      <c r="C25" s="190" t="s">
        <v>164</v>
      </c>
      <c r="D25" s="271">
        <v>64.716881333333333</v>
      </c>
      <c r="E25" s="66">
        <v>72.036714939658765</v>
      </c>
      <c r="F25" s="274">
        <v>83.120993688784012</v>
      </c>
      <c r="G25" s="271"/>
      <c r="H25" s="66">
        <v>19.261818025150767</v>
      </c>
      <c r="I25" s="274">
        <v>12.541754767184072</v>
      </c>
      <c r="J25" s="271"/>
      <c r="K25" s="66">
        <v>1.5626215942092014</v>
      </c>
      <c r="L25" s="274">
        <v>2.2118075667829653</v>
      </c>
      <c r="M25" s="271"/>
      <c r="N25" s="66">
        <v>92.861154559018729</v>
      </c>
      <c r="O25" s="274">
        <v>97.874556022751051</v>
      </c>
      <c r="P25" s="3"/>
      <c r="Q25" s="258">
        <v>-7.174241236206468</v>
      </c>
      <c r="R25" s="63">
        <v>-7.4326282138891573</v>
      </c>
      <c r="S25" s="301">
        <v>-7.5948687543918778</v>
      </c>
      <c r="T25" s="258"/>
      <c r="U25" s="63">
        <v>114.0427262984209</v>
      </c>
      <c r="V25" s="301">
        <v>-2.8590599565584589</v>
      </c>
      <c r="W25" s="258"/>
      <c r="X25" s="63">
        <v>-1.7095970765035269</v>
      </c>
      <c r="Y25" s="301">
        <v>-29.207734161985815</v>
      </c>
      <c r="Z25" s="258"/>
      <c r="AA25" s="63">
        <v>5.0350260781711</v>
      </c>
      <c r="AB25" s="301">
        <v>-7.655092172578378</v>
      </c>
      <c r="AC25" s="3"/>
      <c r="AD25" s="258" t="s">
        <v>158</v>
      </c>
      <c r="AE25" s="63"/>
      <c r="AF25" s="63"/>
      <c r="AG25" s="259"/>
    </row>
    <row r="26" spans="1:34" ht="20.149999999999999" customHeight="1" x14ac:dyDescent="0.3">
      <c r="A26" s="44"/>
      <c r="B26" s="191"/>
      <c r="C26" s="192" t="s">
        <v>165</v>
      </c>
      <c r="D26" s="275">
        <v>45.47573677419355</v>
      </c>
      <c r="E26" s="276">
        <v>59.245383794450483</v>
      </c>
      <c r="F26" s="277">
        <v>67.329521789468473</v>
      </c>
      <c r="G26" s="275">
        <v>8.4708387096774196</v>
      </c>
      <c r="H26" s="276">
        <v>23.721725706380067</v>
      </c>
      <c r="I26" s="277">
        <v>12.185263456209155</v>
      </c>
      <c r="J26" s="275">
        <v>7.2269677419354839</v>
      </c>
      <c r="K26" s="276">
        <v>1.8802767507893428</v>
      </c>
      <c r="L26" s="277">
        <v>2.4616677388649268</v>
      </c>
      <c r="M26" s="275">
        <v>61.173543225806455</v>
      </c>
      <c r="N26" s="276">
        <v>84.847386251619895</v>
      </c>
      <c r="O26" s="277">
        <v>81.976452984542547</v>
      </c>
      <c r="P26" s="278"/>
      <c r="Q26" s="178">
        <v>-19.034730549927176</v>
      </c>
      <c r="R26" s="179">
        <v>-3.4975531663817203</v>
      </c>
      <c r="S26" s="180">
        <v>1.5042258851680153</v>
      </c>
      <c r="T26" s="178">
        <v>-51.142748699476812</v>
      </c>
      <c r="U26" s="179">
        <v>115.51155610213087</v>
      </c>
      <c r="V26" s="180">
        <v>16.755233453784498</v>
      </c>
      <c r="W26" s="178">
        <v>261.46498870603421</v>
      </c>
      <c r="X26" s="179">
        <v>47.847853128435673</v>
      </c>
      <c r="Y26" s="180">
        <v>5.1338702379094308</v>
      </c>
      <c r="Z26" s="178">
        <v>-18.980008818131171</v>
      </c>
      <c r="AA26" s="179">
        <v>15.169798464786965</v>
      </c>
      <c r="AB26" s="180">
        <v>3.6236495049940092</v>
      </c>
      <c r="AC26" s="278"/>
      <c r="AD26" s="178" t="s">
        <v>155</v>
      </c>
      <c r="AE26" s="179" t="s">
        <v>163</v>
      </c>
      <c r="AF26" s="179" t="s">
        <v>176</v>
      </c>
      <c r="AG26" s="180" t="s">
        <v>160</v>
      </c>
    </row>
    <row r="27" spans="1:34"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79"/>
      <c r="AD27" s="77"/>
      <c r="AE27" s="77"/>
      <c r="AF27" s="77"/>
      <c r="AG27" s="77"/>
      <c r="AH27" s="1"/>
    </row>
    <row r="28" spans="1:34" ht="25" customHeight="1" x14ac:dyDescent="0.3">
      <c r="A28" s="76"/>
      <c r="B28" s="572" t="s">
        <v>60</v>
      </c>
      <c r="C28" s="572"/>
      <c r="D28" s="572"/>
      <c r="E28" s="572"/>
      <c r="F28" s="572"/>
      <c r="G28" s="572"/>
      <c r="H28" s="572"/>
      <c r="I28" s="572"/>
      <c r="J28" s="572"/>
      <c r="K28" s="572"/>
      <c r="L28" s="572"/>
      <c r="M28" s="572"/>
      <c r="N28" s="572"/>
      <c r="O28" s="550"/>
      <c r="P28" s="304"/>
      <c r="Q28" s="571"/>
      <c r="R28" s="571"/>
      <c r="S28" s="571"/>
      <c r="T28" s="571"/>
      <c r="U28" s="571"/>
      <c r="V28" s="571"/>
      <c r="W28" s="571"/>
      <c r="X28" s="571"/>
      <c r="Y28" s="571"/>
      <c r="Z28" s="571"/>
      <c r="AA28" s="571"/>
      <c r="AB28" s="547"/>
      <c r="AC28" s="304"/>
      <c r="AD28" s="571"/>
      <c r="AE28" s="571"/>
      <c r="AF28" s="571"/>
      <c r="AG28" s="547"/>
      <c r="AH28" s="1"/>
    </row>
    <row r="29" spans="1:34" ht="20.149999999999999" customHeight="1" x14ac:dyDescent="0.35">
      <c r="A29" s="43"/>
      <c r="B29" s="185">
        <v>2017</v>
      </c>
      <c r="C29" s="186"/>
      <c r="D29" s="279">
        <v>60.65203493449782</v>
      </c>
      <c r="E29" s="280">
        <v>93.772824902522345</v>
      </c>
      <c r="F29" s="270">
        <v>92.861128931207233</v>
      </c>
      <c r="G29" s="279">
        <v>16.41753711790393</v>
      </c>
      <c r="H29" s="280">
        <v>18.175409331288321</v>
      </c>
      <c r="I29" s="270">
        <v>11.631876074530076</v>
      </c>
      <c r="J29" s="279">
        <v>0.82110043668122268</v>
      </c>
      <c r="K29" s="280">
        <v>1.4703240590974889</v>
      </c>
      <c r="L29" s="270">
        <v>2.7117481011341815</v>
      </c>
      <c r="M29" s="279">
        <v>77.890672489082974</v>
      </c>
      <c r="N29" s="280">
        <v>113.41855829290816</v>
      </c>
      <c r="O29" s="270">
        <v>107.20475310687149</v>
      </c>
      <c r="P29" s="3"/>
      <c r="Q29" s="262">
        <v>2.4148777109111341</v>
      </c>
      <c r="R29" s="263">
        <v>-0.26572669767323376</v>
      </c>
      <c r="S29" s="257">
        <v>2.5363539391202785</v>
      </c>
      <c r="T29" s="262">
        <v>118.22164103619612</v>
      </c>
      <c r="U29" s="263">
        <v>-16.105971572963167</v>
      </c>
      <c r="V29" s="257">
        <v>-10.790069390571754</v>
      </c>
      <c r="W29" s="262">
        <v>24.867739635481556</v>
      </c>
      <c r="X29" s="263">
        <v>-30.596322862913848</v>
      </c>
      <c r="Y29" s="257">
        <v>19.704591439126911</v>
      </c>
      <c r="Z29" s="262">
        <v>7.8867171170313606</v>
      </c>
      <c r="AA29" s="263">
        <v>-3.7242139188381502</v>
      </c>
      <c r="AB29" s="257">
        <v>1.2624327700716076</v>
      </c>
      <c r="AC29" s="3"/>
      <c r="AD29" s="262" t="s">
        <v>155</v>
      </c>
      <c r="AE29" s="263" t="s">
        <v>177</v>
      </c>
      <c r="AF29" s="263" t="s">
        <v>160</v>
      </c>
      <c r="AG29" s="264" t="s">
        <v>161</v>
      </c>
    </row>
    <row r="30" spans="1:34" ht="20.149999999999999" customHeight="1" x14ac:dyDescent="0.35">
      <c r="A30" s="43"/>
      <c r="B30" s="187">
        <v>2018</v>
      </c>
      <c r="C30" s="188"/>
      <c r="D30" s="181">
        <v>81.405720547945208</v>
      </c>
      <c r="E30" s="65">
        <v>83.124778017448918</v>
      </c>
      <c r="F30" s="182">
        <v>95.02333022984341</v>
      </c>
      <c r="G30" s="181">
        <v>20.193873972602741</v>
      </c>
      <c r="H30" s="65">
        <v>12.749091737815188</v>
      </c>
      <c r="I30" s="182">
        <v>10.990946196967505</v>
      </c>
      <c r="J30" s="181">
        <v>1.1121315068493152</v>
      </c>
      <c r="K30" s="65">
        <v>1.1546895840976095</v>
      </c>
      <c r="L30" s="182">
        <v>3.8218828872367903</v>
      </c>
      <c r="M30" s="181">
        <v>102.71172602739726</v>
      </c>
      <c r="N30" s="65">
        <v>97.028559339361706</v>
      </c>
      <c r="O30" s="182">
        <v>109.83615931404771</v>
      </c>
      <c r="P30" s="3"/>
      <c r="Q30" s="176">
        <v>34.217624579061003</v>
      </c>
      <c r="R30" s="64">
        <v>-11.355152088189904</v>
      </c>
      <c r="S30" s="177">
        <v>2.3284245232878451</v>
      </c>
      <c r="T30" s="176">
        <v>23.001847521822107</v>
      </c>
      <c r="U30" s="64">
        <v>-29.855270352189102</v>
      </c>
      <c r="V30" s="177">
        <v>-5.5101161107277683</v>
      </c>
      <c r="W30" s="176">
        <v>35.444028180572005</v>
      </c>
      <c r="X30" s="64">
        <v>-21.467000627985474</v>
      </c>
      <c r="Y30" s="177">
        <v>40.937975973443031</v>
      </c>
      <c r="Z30" s="176">
        <v>31.866528744880423</v>
      </c>
      <c r="AA30" s="64">
        <v>-14.450896925720556</v>
      </c>
      <c r="AB30" s="177">
        <v>2.4545611373713867</v>
      </c>
      <c r="AC30" s="3"/>
      <c r="AD30" s="176" t="s">
        <v>158</v>
      </c>
      <c r="AE30" s="64" t="s">
        <v>175</v>
      </c>
      <c r="AF30" s="64" t="s">
        <v>163</v>
      </c>
      <c r="AG30" s="177" t="s">
        <v>175</v>
      </c>
    </row>
    <row r="31" spans="1:34" ht="20.149999999999999" customHeight="1" x14ac:dyDescent="0.35">
      <c r="A31" s="43"/>
      <c r="B31" s="260">
        <v>2019</v>
      </c>
      <c r="C31" s="261"/>
      <c r="D31" s="282">
        <v>79.398594191780816</v>
      </c>
      <c r="E31" s="283">
        <v>78.436199906619379</v>
      </c>
      <c r="F31" s="302">
        <v>95.826909849418087</v>
      </c>
      <c r="G31" s="282">
        <v>15.994202739726028</v>
      </c>
      <c r="H31" s="283">
        <v>21.140394374391988</v>
      </c>
      <c r="I31" s="302">
        <v>11.995594948228641</v>
      </c>
      <c r="J31" s="282">
        <v>1.4503452054794521</v>
      </c>
      <c r="K31" s="283">
        <v>1.2845046475969908</v>
      </c>
      <c r="L31" s="302">
        <v>2.4275034384110405</v>
      </c>
      <c r="M31" s="282">
        <v>99.72012071641791</v>
      </c>
      <c r="N31" s="283">
        <v>100.86109892860836</v>
      </c>
      <c r="O31" s="302">
        <v>110.25000823605777</v>
      </c>
      <c r="P31" s="278"/>
      <c r="Q31" s="265">
        <v>-2.4655839204595633</v>
      </c>
      <c r="R31" s="266">
        <v>-5.6404097823218766</v>
      </c>
      <c r="S31" s="303">
        <v>0.84566560404793556</v>
      </c>
      <c r="T31" s="265">
        <v>-20.796758653512715</v>
      </c>
      <c r="U31" s="266">
        <v>65.818827012494438</v>
      </c>
      <c r="V31" s="303">
        <v>9.1406939244077758</v>
      </c>
      <c r="W31" s="265">
        <v>30.411304467787392</v>
      </c>
      <c r="X31" s="266">
        <v>11.242420931754749</v>
      </c>
      <c r="Y31" s="303">
        <v>-36.484096712703874</v>
      </c>
      <c r="Z31" s="265">
        <v>-2.9126229561962291</v>
      </c>
      <c r="AA31" s="266">
        <v>3.9499087849404932</v>
      </c>
      <c r="AB31" s="303">
        <v>0.37678750294496727</v>
      </c>
      <c r="AC31" s="278"/>
      <c r="AD31" s="265" t="s">
        <v>158</v>
      </c>
      <c r="AE31" s="266" t="s">
        <v>177</v>
      </c>
      <c r="AF31" s="266" t="s">
        <v>163</v>
      </c>
      <c r="AG31" s="267" t="s">
        <v>163</v>
      </c>
    </row>
    <row r="32" spans="1:34" ht="21" customHeight="1" x14ac:dyDescent="0.25"/>
    <row r="33" spans="1:49" ht="25" customHeight="1" x14ac:dyDescent="0.3">
      <c r="A33" s="76"/>
      <c r="B33" s="570" t="s">
        <v>44</v>
      </c>
      <c r="C33" s="570"/>
      <c r="D33" s="570"/>
      <c r="E33" s="570"/>
      <c r="F33" s="570"/>
      <c r="G33" s="570"/>
      <c r="H33" s="570"/>
      <c r="I33" s="570"/>
      <c r="J33" s="570"/>
      <c r="K33" s="570"/>
      <c r="L33" s="570"/>
      <c r="M33" s="570"/>
      <c r="N33" s="570"/>
      <c r="O33" s="549"/>
      <c r="P33" s="304"/>
      <c r="Q33" s="571"/>
      <c r="R33" s="571"/>
      <c r="S33" s="571"/>
      <c r="T33" s="571"/>
      <c r="U33" s="571"/>
      <c r="V33" s="571"/>
      <c r="W33" s="571"/>
      <c r="X33" s="571"/>
      <c r="Y33" s="571"/>
      <c r="Z33" s="571"/>
      <c r="AA33" s="571"/>
      <c r="AB33" s="547"/>
      <c r="AC33" s="304"/>
      <c r="AD33" s="571"/>
      <c r="AE33" s="571"/>
      <c r="AF33" s="571"/>
      <c r="AG33" s="547"/>
      <c r="AH33" s="1"/>
    </row>
    <row r="34" spans="1:49" ht="20.149999999999999" customHeight="1" x14ac:dyDescent="0.35">
      <c r="A34" s="43"/>
      <c r="B34" s="185">
        <v>2017</v>
      </c>
      <c r="C34" s="186"/>
      <c r="D34" s="279">
        <v>68.96434782608695</v>
      </c>
      <c r="E34" s="280">
        <v>81.871689094841742</v>
      </c>
      <c r="F34" s="270">
        <v>88.284002188535595</v>
      </c>
      <c r="G34" s="279">
        <v>20.550347826086956</v>
      </c>
      <c r="H34" s="280">
        <v>17.902823997538615</v>
      </c>
      <c r="I34" s="270">
        <v>14.496203419986776</v>
      </c>
      <c r="J34" s="279">
        <v>0.97265217391304348</v>
      </c>
      <c r="K34" s="280">
        <v>0.71977270863689702</v>
      </c>
      <c r="L34" s="270">
        <v>2.7708838019580457</v>
      </c>
      <c r="M34" s="279">
        <v>90.48734782608696</v>
      </c>
      <c r="N34" s="280">
        <v>100.49428580101726</v>
      </c>
      <c r="O34" s="270">
        <v>105.55108941048042</v>
      </c>
      <c r="P34" s="3"/>
      <c r="Q34" s="262">
        <v>38.906047712472159</v>
      </c>
      <c r="R34" s="263">
        <v>-3.3151985676063087</v>
      </c>
      <c r="S34" s="257">
        <v>7.948461068337223</v>
      </c>
      <c r="T34" s="262">
        <v>23.638545950419601</v>
      </c>
      <c r="U34" s="263">
        <v>-28.555437259645199</v>
      </c>
      <c r="V34" s="257">
        <v>6.8280130343733481</v>
      </c>
      <c r="W34" s="262">
        <v>-4.9840135021849141</v>
      </c>
      <c r="X34" s="263">
        <v>-51.862373876847712</v>
      </c>
      <c r="Y34" s="257">
        <v>22.447317219789394</v>
      </c>
      <c r="Z34" s="262">
        <v>34.467337381307345</v>
      </c>
      <c r="AA34" s="263">
        <v>-9.6538847871129576</v>
      </c>
      <c r="AB34" s="257">
        <v>8.1288169978024278</v>
      </c>
      <c r="AC34" s="3"/>
      <c r="AD34" s="262" t="s">
        <v>168</v>
      </c>
      <c r="AE34" s="263" t="s">
        <v>175</v>
      </c>
      <c r="AF34" s="263" t="s">
        <v>177</v>
      </c>
      <c r="AG34" s="264" t="s">
        <v>163</v>
      </c>
    </row>
    <row r="35" spans="1:49" ht="20.149999999999999" customHeight="1" x14ac:dyDescent="0.35">
      <c r="A35" s="43"/>
      <c r="B35" s="187">
        <v>2018</v>
      </c>
      <c r="C35" s="188"/>
      <c r="D35" s="181">
        <v>70.825304347826091</v>
      </c>
      <c r="E35" s="65">
        <v>78.098811706909586</v>
      </c>
      <c r="F35" s="182">
        <v>86.6737461448852</v>
      </c>
      <c r="G35" s="181">
        <v>20.331652173913042</v>
      </c>
      <c r="H35" s="65">
        <v>8.2642411381784928</v>
      </c>
      <c r="I35" s="182">
        <v>12.963507665768084</v>
      </c>
      <c r="J35" s="181">
        <v>1.4129130434782609</v>
      </c>
      <c r="K35" s="65">
        <v>1.33027222957223</v>
      </c>
      <c r="L35" s="182">
        <v>3.035724267002875</v>
      </c>
      <c r="M35" s="181">
        <v>92.569869565217388</v>
      </c>
      <c r="N35" s="65">
        <v>87.693325074660308</v>
      </c>
      <c r="O35" s="182">
        <v>102.67297807765615</v>
      </c>
      <c r="P35" s="3"/>
      <c r="Q35" s="176">
        <v>2.6984327125546912</v>
      </c>
      <c r="R35" s="64">
        <v>-4.6082808717450439</v>
      </c>
      <c r="S35" s="177">
        <v>-1.8239499838392004</v>
      </c>
      <c r="T35" s="176">
        <v>-1.0641944069496339</v>
      </c>
      <c r="U35" s="64">
        <v>-53.83833779902708</v>
      </c>
      <c r="V35" s="177">
        <v>-10.573083929723778</v>
      </c>
      <c r="W35" s="176">
        <v>45.263957802512181</v>
      </c>
      <c r="X35" s="64">
        <v>84.818375802480034</v>
      </c>
      <c r="Y35" s="177">
        <v>9.5579780306081297</v>
      </c>
      <c r="Z35" s="176">
        <v>2.301450743293922</v>
      </c>
      <c r="AA35" s="64">
        <v>-12.737998607904307</v>
      </c>
      <c r="AB35" s="177">
        <v>-2.726747159976239</v>
      </c>
      <c r="AC35" s="3"/>
      <c r="AD35" s="176" t="s">
        <v>160</v>
      </c>
      <c r="AE35" s="64" t="s">
        <v>242</v>
      </c>
      <c r="AF35" s="64" t="s">
        <v>243</v>
      </c>
      <c r="AG35" s="177" t="s">
        <v>243</v>
      </c>
    </row>
    <row r="36" spans="1:49" ht="20.149999999999999" customHeight="1" x14ac:dyDescent="0.35">
      <c r="A36" s="43"/>
      <c r="B36" s="260">
        <v>2019</v>
      </c>
      <c r="C36" s="261"/>
      <c r="D36" s="282">
        <v>65.089172173913042</v>
      </c>
      <c r="E36" s="283">
        <v>73.152603199804588</v>
      </c>
      <c r="F36" s="302">
        <v>83.827841790587158</v>
      </c>
      <c r="G36" s="282">
        <v>9.1543913043478256</v>
      </c>
      <c r="H36" s="283">
        <v>24.652866155952761</v>
      </c>
      <c r="I36" s="302">
        <v>13.441689794198505</v>
      </c>
      <c r="J36" s="282">
        <v>2.8536521739130434</v>
      </c>
      <c r="K36" s="283">
        <v>1.5769431049501059</v>
      </c>
      <c r="L36" s="302">
        <v>2.4543478828769061</v>
      </c>
      <c r="M36" s="282">
        <v>83.087699999999998</v>
      </c>
      <c r="N36" s="283">
        <v>99.382412460707457</v>
      </c>
      <c r="O36" s="302">
        <v>99.72387946766257</v>
      </c>
      <c r="P36" s="278"/>
      <c r="Q36" s="265">
        <v>-8.0989869746872589</v>
      </c>
      <c r="R36" s="266">
        <v>-6.3332698654458373</v>
      </c>
      <c r="S36" s="303">
        <v>-3.2834675791453471</v>
      </c>
      <c r="T36" s="265">
        <v>-54.974680729126568</v>
      </c>
      <c r="U36" s="266">
        <v>198.30768177931532</v>
      </c>
      <c r="V36" s="303">
        <v>3.688678564159952</v>
      </c>
      <c r="W36" s="265">
        <v>101.96941256115949</v>
      </c>
      <c r="X36" s="266">
        <v>18.542886929030818</v>
      </c>
      <c r="Y36" s="303">
        <v>-19.151159097198018</v>
      </c>
      <c r="Z36" s="265">
        <v>-10.243256914753463</v>
      </c>
      <c r="AA36" s="266">
        <v>13.329506408948806</v>
      </c>
      <c r="AB36" s="303">
        <v>-2.8723220707234769</v>
      </c>
      <c r="AC36" s="278"/>
      <c r="AD36" s="265" t="s">
        <v>158</v>
      </c>
      <c r="AE36" s="266" t="s">
        <v>177</v>
      </c>
      <c r="AF36" s="266" t="s">
        <v>175</v>
      </c>
      <c r="AG36" s="267" t="s">
        <v>160</v>
      </c>
    </row>
    <row r="37" spans="1:49" ht="21" customHeight="1" x14ac:dyDescent="0.25"/>
    <row r="38" spans="1:49" ht="25" customHeight="1" x14ac:dyDescent="0.3">
      <c r="A38" s="76"/>
      <c r="B38" s="570" t="s">
        <v>45</v>
      </c>
      <c r="C38" s="570"/>
      <c r="D38" s="570"/>
      <c r="E38" s="570"/>
      <c r="F38" s="570"/>
      <c r="G38" s="570"/>
      <c r="H38" s="570"/>
      <c r="I38" s="570"/>
      <c r="J38" s="570"/>
      <c r="K38" s="570"/>
      <c r="L38" s="570"/>
      <c r="M38" s="570"/>
      <c r="N38" s="570"/>
      <c r="O38" s="549"/>
      <c r="P38" s="304"/>
      <c r="Q38" s="571"/>
      <c r="R38" s="571"/>
      <c r="S38" s="571"/>
      <c r="T38" s="571"/>
      <c r="U38" s="571"/>
      <c r="V38" s="571"/>
      <c r="W38" s="571"/>
      <c r="X38" s="571"/>
      <c r="Y38" s="571"/>
      <c r="Z38" s="571"/>
      <c r="AA38" s="571"/>
      <c r="AB38" s="547"/>
      <c r="AC38" s="304"/>
      <c r="AD38" s="571"/>
      <c r="AE38" s="571"/>
      <c r="AF38" s="571"/>
      <c r="AG38" s="547"/>
      <c r="AH38" s="1"/>
    </row>
    <row r="39" spans="1:49" ht="20.149999999999999" customHeight="1" x14ac:dyDescent="0.35">
      <c r="A39" s="43"/>
      <c r="B39" s="185">
        <v>2017</v>
      </c>
      <c r="C39" s="186"/>
      <c r="D39" s="279">
        <v>60.65203493449782</v>
      </c>
      <c r="E39" s="280">
        <v>93.772824902522345</v>
      </c>
      <c r="F39" s="270">
        <v>92.861128931207233</v>
      </c>
      <c r="G39" s="279">
        <v>16.41753711790393</v>
      </c>
      <c r="H39" s="280">
        <v>18.175409331288321</v>
      </c>
      <c r="I39" s="270">
        <v>11.631876074530076</v>
      </c>
      <c r="J39" s="279">
        <v>0.82110043668122268</v>
      </c>
      <c r="K39" s="280">
        <v>1.4703240590974889</v>
      </c>
      <c r="L39" s="270">
        <v>2.7117481011341815</v>
      </c>
      <c r="M39" s="279">
        <v>77.890672489082974</v>
      </c>
      <c r="N39" s="280">
        <v>113.41855829290816</v>
      </c>
      <c r="O39" s="270">
        <v>107.20475310687149</v>
      </c>
      <c r="P39" s="3"/>
      <c r="Q39" s="262">
        <v>2.4148777109111341</v>
      </c>
      <c r="R39" s="263">
        <v>-0.26572669767323376</v>
      </c>
      <c r="S39" s="257">
        <v>2.5363539391202785</v>
      </c>
      <c r="T39" s="262">
        <v>118.22164103619612</v>
      </c>
      <c r="U39" s="263">
        <v>-16.105971572963167</v>
      </c>
      <c r="V39" s="257">
        <v>-10.790069390571754</v>
      </c>
      <c r="W39" s="262">
        <v>24.867739635481556</v>
      </c>
      <c r="X39" s="263">
        <v>-30.596322862913848</v>
      </c>
      <c r="Y39" s="257">
        <v>19.704591439126911</v>
      </c>
      <c r="Z39" s="262">
        <v>7.8867171170313606</v>
      </c>
      <c r="AA39" s="263">
        <v>-3.7242139188381502</v>
      </c>
      <c r="AB39" s="257">
        <v>1.2624327700716076</v>
      </c>
      <c r="AC39" s="3"/>
      <c r="AD39" s="262" t="s">
        <v>155</v>
      </c>
      <c r="AE39" s="263" t="s">
        <v>177</v>
      </c>
      <c r="AF39" s="263" t="s">
        <v>160</v>
      </c>
      <c r="AG39" s="264" t="s">
        <v>161</v>
      </c>
    </row>
    <row r="40" spans="1:49" ht="20.149999999999999" customHeight="1" x14ac:dyDescent="0.35">
      <c r="A40" s="43"/>
      <c r="B40" s="187">
        <v>2018</v>
      </c>
      <c r="C40" s="188"/>
      <c r="D40" s="181">
        <v>81.405720547945208</v>
      </c>
      <c r="E40" s="65">
        <v>83.124778017448918</v>
      </c>
      <c r="F40" s="182">
        <v>95.02333022984341</v>
      </c>
      <c r="G40" s="181">
        <v>20.193873972602741</v>
      </c>
      <c r="H40" s="65">
        <v>12.749091737815188</v>
      </c>
      <c r="I40" s="182">
        <v>10.990946196967505</v>
      </c>
      <c r="J40" s="181">
        <v>1.1121315068493152</v>
      </c>
      <c r="K40" s="65">
        <v>1.1546895840976095</v>
      </c>
      <c r="L40" s="182">
        <v>3.8218828872367903</v>
      </c>
      <c r="M40" s="181">
        <v>102.71172602739726</v>
      </c>
      <c r="N40" s="65">
        <v>97.028559339361706</v>
      </c>
      <c r="O40" s="182">
        <v>109.83615931404771</v>
      </c>
      <c r="P40" s="3"/>
      <c r="Q40" s="176">
        <v>34.217624579061003</v>
      </c>
      <c r="R40" s="64">
        <v>-11.355152088189904</v>
      </c>
      <c r="S40" s="177">
        <v>2.3284245232878451</v>
      </c>
      <c r="T40" s="176">
        <v>23.001847521822107</v>
      </c>
      <c r="U40" s="64">
        <v>-29.855270352189102</v>
      </c>
      <c r="V40" s="177">
        <v>-5.5101161107277683</v>
      </c>
      <c r="W40" s="176">
        <v>35.444028180572005</v>
      </c>
      <c r="X40" s="64">
        <v>-21.467000627985474</v>
      </c>
      <c r="Y40" s="177">
        <v>40.937975973443031</v>
      </c>
      <c r="Z40" s="176">
        <v>31.866528744880423</v>
      </c>
      <c r="AA40" s="64">
        <v>-14.450896925720556</v>
      </c>
      <c r="AB40" s="177">
        <v>2.4545611373713867</v>
      </c>
      <c r="AC40" s="3"/>
      <c r="AD40" s="176" t="s">
        <v>158</v>
      </c>
      <c r="AE40" s="64" t="s">
        <v>175</v>
      </c>
      <c r="AF40" s="64" t="s">
        <v>163</v>
      </c>
      <c r="AG40" s="177" t="s">
        <v>175</v>
      </c>
    </row>
    <row r="41" spans="1:49" ht="20.149999999999999" customHeight="1" x14ac:dyDescent="0.35">
      <c r="A41" s="43"/>
      <c r="B41" s="260">
        <v>2019</v>
      </c>
      <c r="C41" s="261"/>
      <c r="D41" s="282">
        <v>79.398594191780816</v>
      </c>
      <c r="E41" s="283">
        <v>78.436199906619379</v>
      </c>
      <c r="F41" s="302">
        <v>95.826909849418087</v>
      </c>
      <c r="G41" s="282">
        <v>15.994202739726028</v>
      </c>
      <c r="H41" s="283">
        <v>21.140394374391988</v>
      </c>
      <c r="I41" s="302">
        <v>11.995594948228641</v>
      </c>
      <c r="J41" s="282">
        <v>1.4503452054794521</v>
      </c>
      <c r="K41" s="283">
        <v>1.2845046475969908</v>
      </c>
      <c r="L41" s="302">
        <v>2.4275034384110405</v>
      </c>
      <c r="M41" s="282">
        <v>99.72012071641791</v>
      </c>
      <c r="N41" s="283">
        <v>100.86109892860836</v>
      </c>
      <c r="O41" s="302">
        <v>110.25000823605777</v>
      </c>
      <c r="P41" s="278"/>
      <c r="Q41" s="265">
        <v>-2.4655839204595633</v>
      </c>
      <c r="R41" s="266">
        <v>-5.6404097823218766</v>
      </c>
      <c r="S41" s="303">
        <v>0.84566560404793556</v>
      </c>
      <c r="T41" s="265">
        <v>-20.796758653512715</v>
      </c>
      <c r="U41" s="266">
        <v>65.818827012494438</v>
      </c>
      <c r="V41" s="303">
        <v>9.1406939244077758</v>
      </c>
      <c r="W41" s="265">
        <v>30.411304467787392</v>
      </c>
      <c r="X41" s="266">
        <v>11.242420931754749</v>
      </c>
      <c r="Y41" s="303">
        <v>-36.484096712703874</v>
      </c>
      <c r="Z41" s="265">
        <v>-2.9126229561962291</v>
      </c>
      <c r="AA41" s="266">
        <v>3.9499087849404932</v>
      </c>
      <c r="AB41" s="303">
        <v>0.37678750294496727</v>
      </c>
      <c r="AC41" s="278"/>
      <c r="AD41" s="265" t="s">
        <v>158</v>
      </c>
      <c r="AE41" s="266" t="s">
        <v>177</v>
      </c>
      <c r="AF41" s="266" t="s">
        <v>163</v>
      </c>
      <c r="AG41" s="267" t="s">
        <v>163</v>
      </c>
    </row>
    <row r="42" spans="1:49" ht="12.75" customHeight="1" x14ac:dyDescent="0.25"/>
    <row r="43" spans="1:49" ht="20.149999999999999" customHeight="1" x14ac:dyDescent="0.35">
      <c r="B43" s="5" t="s">
        <v>92</v>
      </c>
    </row>
    <row r="44" spans="1:49" ht="14.15" customHeight="1" x14ac:dyDescent="0.35">
      <c r="B44" s="5"/>
      <c r="AW44" s="151"/>
    </row>
    <row r="45" spans="1:49" ht="24" customHeight="1" x14ac:dyDescent="0.25">
      <c r="B45" s="529" t="s">
        <v>119</v>
      </c>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W45" s="151"/>
    </row>
    <row r="46" spans="1:49" ht="14.15" customHeight="1" x14ac:dyDescent="0.25">
      <c r="AW46" s="151"/>
    </row>
    <row r="47" spans="1:4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row>
    <row r="48" spans="1:4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sheetData>
  <mergeCells count="24">
    <mergeCell ref="U3:AG3"/>
    <mergeCell ref="Q6:AB6"/>
    <mergeCell ref="Q28:AB28"/>
    <mergeCell ref="Q33:AB33"/>
    <mergeCell ref="AD6:AG6"/>
    <mergeCell ref="AD7:AG7"/>
    <mergeCell ref="B8:C8"/>
    <mergeCell ref="Q7:S7"/>
    <mergeCell ref="Q38:AB38"/>
    <mergeCell ref="Z7:AB7"/>
    <mergeCell ref="T7:V7"/>
    <mergeCell ref="W7:Y7"/>
    <mergeCell ref="B38:O38"/>
    <mergeCell ref="B33:O33"/>
    <mergeCell ref="B45:AG45"/>
    <mergeCell ref="AD38:AG38"/>
    <mergeCell ref="AD33:AG33"/>
    <mergeCell ref="AD28:AG28"/>
    <mergeCell ref="B28:O28"/>
    <mergeCell ref="D6:O6"/>
    <mergeCell ref="D7:F7"/>
    <mergeCell ref="G7:I7"/>
    <mergeCell ref="J7:L7"/>
    <mergeCell ref="M7:O7"/>
  </mergeCells>
  <phoneticPr fontId="0" type="noConversion"/>
  <printOptions horizontalCentered="1" verticalCentered="1"/>
  <pageMargins left="0.25" right="0.25" top="0.25" bottom="0.25" header="0" footer="0"/>
  <pageSetup scale="59" orientation="landscape" r:id="rId1"/>
  <headerFooter alignWithMargins="0"/>
  <rowBreaks count="1" manualBreakCount="1">
    <brk id="46" max="16383" man="1"/>
  </rowBreaks>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L64"/>
  <sheetViews>
    <sheetView showGridLines="0" workbookViewId="0"/>
  </sheetViews>
  <sheetFormatPr defaultRowHeight="12.5" x14ac:dyDescent="0.25"/>
  <cols>
    <col min="1" max="1" width="1.7265625" style="1" customWidth="1"/>
    <col min="2" max="2" width="8.7265625" customWidth="1"/>
    <col min="3" max="4" width="6.7265625" customWidth="1"/>
    <col min="5" max="6" width="3.7265625" customWidth="1"/>
    <col min="7" max="9" width="10.7265625" customWidth="1"/>
    <col min="10" max="11" width="3.7265625" customWidth="1"/>
    <col min="12" max="12" width="13.7265625" customWidth="1"/>
    <col min="13" max="13" width="13.7265625" style="74" customWidth="1"/>
    <col min="14" max="14" width="10.7265625" customWidth="1"/>
    <col min="15" max="16" width="3.7265625" customWidth="1"/>
    <col min="17" max="17" width="13.7265625" customWidth="1"/>
    <col min="18" max="18" width="13.7265625" style="74" customWidth="1"/>
    <col min="19" max="19" width="10.7265625" customWidth="1"/>
    <col min="20" max="20" width="3.7265625" customWidth="1"/>
    <col min="21" max="21" width="2.7265625" customWidth="1"/>
    <col min="22" max="24" width="7" style="151" customWidth="1"/>
    <col min="25" max="38" width="9.1796875" style="151" customWidth="1"/>
  </cols>
  <sheetData>
    <row r="1" spans="1:21" ht="26.25" customHeight="1" x14ac:dyDescent="0.45">
      <c r="B1" s="17" t="s">
        <v>120</v>
      </c>
      <c r="C1" s="9"/>
      <c r="D1" s="9"/>
      <c r="E1" s="9"/>
      <c r="F1" s="9"/>
      <c r="G1" s="9"/>
      <c r="H1" s="9"/>
      <c r="I1" s="70"/>
      <c r="J1" s="9"/>
      <c r="K1" s="9"/>
      <c r="L1" s="9"/>
      <c r="M1" s="10"/>
      <c r="N1" s="37"/>
      <c r="O1" s="1"/>
      <c r="P1" s="1"/>
      <c r="Q1" s="1"/>
      <c r="R1" s="19"/>
      <c r="S1" s="37"/>
      <c r="T1" s="1"/>
      <c r="U1" s="1"/>
    </row>
    <row r="2" spans="1:21" ht="21.75" customHeight="1" x14ac:dyDescent="0.25">
      <c r="B2" s="421" t="s">
        <v>143</v>
      </c>
      <c r="C2" s="421"/>
      <c r="D2" s="421"/>
      <c r="E2" s="421"/>
      <c r="F2" s="421"/>
      <c r="G2" s="421"/>
      <c r="H2" s="421"/>
      <c r="I2" s="421"/>
      <c r="J2" s="421"/>
      <c r="K2" s="421"/>
      <c r="L2" s="421"/>
      <c r="M2" s="421"/>
      <c r="N2" s="421"/>
      <c r="O2" s="421"/>
      <c r="P2" s="421"/>
      <c r="Q2" s="421"/>
      <c r="R2" s="421"/>
      <c r="S2" s="421"/>
      <c r="T2" s="1"/>
      <c r="U2" s="1"/>
    </row>
    <row r="3" spans="1:21" ht="19.5" customHeight="1" x14ac:dyDescent="0.25">
      <c r="A3"/>
      <c r="B3" s="422" t="s">
        <v>144</v>
      </c>
      <c r="C3" s="422"/>
      <c r="D3" s="422"/>
      <c r="E3" s="422"/>
      <c r="F3" s="422"/>
      <c r="G3" s="422"/>
      <c r="H3" s="422"/>
      <c r="I3" s="422"/>
      <c r="J3" s="422"/>
      <c r="K3" s="422"/>
      <c r="L3" s="422"/>
      <c r="M3" s="422"/>
      <c r="N3" s="422"/>
      <c r="O3" s="422"/>
      <c r="P3" s="422"/>
      <c r="Q3" s="422"/>
      <c r="R3" s="422"/>
      <c r="S3" s="422"/>
      <c r="T3" s="1"/>
      <c r="U3" s="1"/>
    </row>
    <row r="4" spans="1:21" ht="18.75" customHeight="1" x14ac:dyDescent="0.3">
      <c r="A4"/>
      <c r="B4" s="423" t="s">
        <v>145</v>
      </c>
      <c r="C4" s="423"/>
      <c r="D4" s="423"/>
      <c r="E4" s="423"/>
      <c r="F4" s="423"/>
      <c r="G4" s="423"/>
      <c r="H4" s="423"/>
      <c r="I4" s="423"/>
      <c r="J4" s="423"/>
      <c r="K4" s="423"/>
      <c r="L4" s="423"/>
      <c r="M4" s="423"/>
      <c r="N4" s="423"/>
      <c r="O4" s="423"/>
      <c r="P4" s="423"/>
      <c r="Q4" s="79"/>
      <c r="R4" s="141"/>
      <c r="S4" s="79"/>
      <c r="T4" s="146"/>
      <c r="U4" s="1"/>
    </row>
    <row r="5" spans="1:21" ht="12" customHeight="1" x14ac:dyDescent="0.25">
      <c r="A5"/>
      <c r="B5" s="87"/>
      <c r="D5" s="10"/>
      <c r="E5" s="10"/>
      <c r="F5" s="1"/>
      <c r="G5" s="1"/>
      <c r="H5" s="1"/>
      <c r="I5" s="1"/>
      <c r="J5" s="1"/>
      <c r="K5" s="1"/>
      <c r="L5" s="1"/>
      <c r="M5" s="1"/>
      <c r="N5" s="1"/>
      <c r="O5" s="1"/>
      <c r="P5" s="1"/>
      <c r="Q5" s="1"/>
      <c r="R5" s="1"/>
      <c r="S5" s="1"/>
      <c r="T5" s="1"/>
      <c r="U5" s="1"/>
    </row>
    <row r="6" spans="1:21" ht="17.149999999999999" customHeight="1" x14ac:dyDescent="0.35">
      <c r="B6" s="424" t="s">
        <v>146</v>
      </c>
      <c r="C6" s="425"/>
      <c r="D6" s="425"/>
      <c r="E6" s="425"/>
      <c r="F6" s="425"/>
      <c r="G6" s="425"/>
      <c r="H6" s="425"/>
      <c r="I6" s="425"/>
      <c r="J6" s="425"/>
      <c r="K6" s="425"/>
      <c r="L6" s="425"/>
      <c r="M6" s="425"/>
      <c r="N6" s="425"/>
      <c r="O6" s="425"/>
      <c r="P6" s="425"/>
      <c r="Q6" s="425"/>
      <c r="R6" s="425"/>
      <c r="S6" s="425"/>
      <c r="T6" s="426"/>
      <c r="U6" s="1"/>
    </row>
    <row r="7" spans="1:21" x14ac:dyDescent="0.25">
      <c r="B7" s="1"/>
      <c r="C7" s="1"/>
      <c r="D7" s="1"/>
      <c r="E7" s="1"/>
      <c r="F7" s="420" t="s">
        <v>22</v>
      </c>
      <c r="G7" s="420"/>
      <c r="H7" s="420"/>
      <c r="I7" s="420"/>
      <c r="J7" s="420"/>
      <c r="K7" s="420" t="s">
        <v>9</v>
      </c>
      <c r="L7" s="420"/>
      <c r="M7" s="420"/>
      <c r="N7" s="420"/>
      <c r="O7" s="420"/>
      <c r="P7" s="420" t="s">
        <v>10</v>
      </c>
      <c r="Q7" s="420"/>
      <c r="R7" s="420"/>
      <c r="S7" s="420"/>
      <c r="T7" s="420"/>
      <c r="U7" s="1"/>
    </row>
    <row r="8" spans="1:21" ht="20.149999999999999" customHeight="1" x14ac:dyDescent="0.25">
      <c r="B8" s="1"/>
      <c r="C8" s="1"/>
      <c r="D8" s="1"/>
      <c r="E8" s="1"/>
      <c r="F8" s="420"/>
      <c r="G8" s="420"/>
      <c r="H8" s="420"/>
      <c r="I8" s="420"/>
      <c r="J8" s="420"/>
      <c r="K8" s="420"/>
      <c r="L8" s="420"/>
      <c r="M8" s="420"/>
      <c r="N8" s="420"/>
      <c r="O8" s="420"/>
      <c r="P8" s="420"/>
      <c r="Q8" s="420"/>
      <c r="R8" s="420"/>
      <c r="S8" s="420"/>
      <c r="T8" s="420"/>
      <c r="U8" s="1"/>
    </row>
    <row r="9" spans="1:21" ht="20.149999999999999" customHeight="1" x14ac:dyDescent="0.25">
      <c r="B9" s="1"/>
      <c r="C9" s="1"/>
      <c r="D9" s="1"/>
      <c r="E9" s="1"/>
      <c r="F9" s="1"/>
      <c r="G9" s="19" t="s">
        <v>25</v>
      </c>
      <c r="H9" s="19" t="s">
        <v>15</v>
      </c>
      <c r="I9" s="328" t="s">
        <v>85</v>
      </c>
      <c r="J9" s="2"/>
      <c r="K9" s="2"/>
      <c r="L9" s="19" t="s">
        <v>25</v>
      </c>
      <c r="M9" s="19" t="s">
        <v>15</v>
      </c>
      <c r="N9" s="328" t="s">
        <v>86</v>
      </c>
      <c r="O9" s="1"/>
      <c r="P9" s="1"/>
      <c r="Q9" s="19" t="s">
        <v>25</v>
      </c>
      <c r="R9" s="19" t="s">
        <v>15</v>
      </c>
      <c r="S9" s="328" t="s">
        <v>87</v>
      </c>
      <c r="T9" s="1"/>
      <c r="U9" s="1"/>
    </row>
    <row r="10" spans="1:21" ht="15" customHeight="1" x14ac:dyDescent="0.4">
      <c r="B10" s="1"/>
      <c r="C10" s="14"/>
      <c r="D10" s="14"/>
      <c r="E10" s="14"/>
      <c r="F10" s="112"/>
      <c r="G10" s="111"/>
      <c r="H10" s="113"/>
      <c r="I10" s="121"/>
      <c r="J10" s="5"/>
      <c r="K10" s="112"/>
      <c r="L10" s="111"/>
      <c r="M10" s="114"/>
      <c r="N10" s="121"/>
      <c r="O10" s="5"/>
      <c r="P10" s="99"/>
      <c r="Q10" s="128"/>
      <c r="R10" s="114"/>
      <c r="S10" s="121"/>
      <c r="T10" s="5"/>
      <c r="U10" s="1"/>
    </row>
    <row r="11" spans="1:21" ht="20.149999999999999" customHeight="1" x14ac:dyDescent="0.4">
      <c r="B11" s="1"/>
      <c r="C11" s="123"/>
      <c r="D11" s="13" t="s">
        <v>42</v>
      </c>
      <c r="E11" s="123"/>
      <c r="F11" s="111"/>
      <c r="G11" s="134">
        <v>41.574193548387093</v>
      </c>
      <c r="H11" s="134">
        <v>44.220933510531189</v>
      </c>
      <c r="I11" s="134">
        <v>94.014735212422025</v>
      </c>
      <c r="J11" s="125"/>
      <c r="K11" s="125"/>
      <c r="L11" s="135">
        <v>109.38453134698945</v>
      </c>
      <c r="M11" s="135">
        <v>133.97587769227266</v>
      </c>
      <c r="N11" s="134">
        <v>81.644944770007967</v>
      </c>
      <c r="O11" s="125"/>
      <c r="P11" s="134"/>
      <c r="Q11" s="135">
        <v>45.47573677419355</v>
      </c>
      <c r="R11" s="135">
        <v>59.245383794450483</v>
      </c>
      <c r="S11" s="134">
        <v>76.758278639851198</v>
      </c>
      <c r="T11" s="98"/>
      <c r="U11" s="1"/>
    </row>
    <row r="12" spans="1:21" ht="15" customHeight="1" x14ac:dyDescent="0.4">
      <c r="B12" s="1"/>
      <c r="C12" s="14"/>
      <c r="D12" s="14"/>
      <c r="E12" s="14"/>
      <c r="F12" s="112"/>
      <c r="G12" s="134"/>
      <c r="H12" s="134"/>
      <c r="I12" s="134"/>
      <c r="J12" s="125"/>
      <c r="K12" s="125"/>
      <c r="L12" s="135"/>
      <c r="M12" s="135"/>
      <c r="N12" s="134"/>
      <c r="O12" s="125"/>
      <c r="P12" s="134"/>
      <c r="Q12" s="135"/>
      <c r="R12" s="135"/>
      <c r="S12" s="134"/>
      <c r="T12" s="5"/>
      <c r="U12" s="1"/>
    </row>
    <row r="13" spans="1:21" ht="20.149999999999999" customHeight="1" x14ac:dyDescent="0.4">
      <c r="B13" s="75"/>
      <c r="C13" s="129"/>
      <c r="D13" s="130" t="s">
        <v>60</v>
      </c>
      <c r="E13" s="129"/>
      <c r="F13" s="115"/>
      <c r="G13" s="136">
        <v>64.881095890410961</v>
      </c>
      <c r="H13" s="136">
        <v>52.356144067069259</v>
      </c>
      <c r="I13" s="136">
        <v>123.92260172425416</v>
      </c>
      <c r="J13" s="137"/>
      <c r="K13" s="137"/>
      <c r="L13" s="138">
        <v>122.37554421998513</v>
      </c>
      <c r="M13" s="138">
        <v>149.81278950974897</v>
      </c>
      <c r="N13" s="136">
        <v>81.685645544983089</v>
      </c>
      <c r="O13" s="137"/>
      <c r="P13" s="136"/>
      <c r="Q13" s="138">
        <v>79.398594191780816</v>
      </c>
      <c r="R13" s="138">
        <v>78.436199906619379</v>
      </c>
      <c r="S13" s="136">
        <v>101.22697719459535</v>
      </c>
      <c r="T13" s="116"/>
      <c r="U13" s="1"/>
    </row>
    <row r="14" spans="1:21" ht="15" customHeight="1" x14ac:dyDescent="0.4">
      <c r="B14" s="1"/>
      <c r="C14" s="123"/>
      <c r="D14" s="13"/>
      <c r="E14" s="13"/>
      <c r="F14" s="94"/>
      <c r="G14" s="134"/>
      <c r="H14" s="134"/>
      <c r="I14" s="134"/>
      <c r="J14" s="125"/>
      <c r="K14" s="125"/>
      <c r="L14" s="135"/>
      <c r="M14" s="135"/>
      <c r="N14" s="134"/>
      <c r="O14" s="125"/>
      <c r="P14" s="134"/>
      <c r="Q14" s="135"/>
      <c r="R14" s="135"/>
      <c r="S14" s="134"/>
      <c r="T14" s="5"/>
      <c r="U14" s="1"/>
    </row>
    <row r="15" spans="1:21" ht="20.149999999999999" customHeight="1" x14ac:dyDescent="0.4">
      <c r="B15" s="1"/>
      <c r="C15" s="123"/>
      <c r="D15" s="13" t="s">
        <v>44</v>
      </c>
      <c r="E15" s="123"/>
      <c r="F15" s="94"/>
      <c r="G15" s="134">
        <v>59.195652173913047</v>
      </c>
      <c r="H15" s="134">
        <v>51.636541279921836</v>
      </c>
      <c r="I15" s="134">
        <v>114.63907284768212</v>
      </c>
      <c r="J15" s="125"/>
      <c r="K15" s="125"/>
      <c r="L15" s="135">
        <v>109.95600146896805</v>
      </c>
      <c r="M15" s="135">
        <v>141.66828642384107</v>
      </c>
      <c r="N15" s="134">
        <v>77.615113618303624</v>
      </c>
      <c r="O15" s="125"/>
      <c r="P15" s="134"/>
      <c r="Q15" s="135">
        <v>65.089172173913042</v>
      </c>
      <c r="R15" s="135">
        <v>73.152603199804588</v>
      </c>
      <c r="S15" s="134">
        <v>88.977246641698343</v>
      </c>
      <c r="T15" s="98"/>
      <c r="U15" s="1"/>
    </row>
    <row r="16" spans="1:21" ht="15" customHeight="1" x14ac:dyDescent="0.4">
      <c r="B16" s="1"/>
      <c r="C16" s="123"/>
      <c r="D16" s="13"/>
      <c r="E16" s="123"/>
      <c r="F16" s="94"/>
      <c r="G16" s="134"/>
      <c r="H16" s="134"/>
      <c r="I16" s="134"/>
      <c r="J16" s="125"/>
      <c r="K16" s="125"/>
      <c r="L16" s="135"/>
      <c r="M16" s="135"/>
      <c r="N16" s="134"/>
      <c r="O16" s="125"/>
      <c r="P16" s="134"/>
      <c r="Q16" s="135"/>
      <c r="R16" s="135"/>
      <c r="S16" s="134"/>
      <c r="T16" s="5"/>
      <c r="U16" s="1"/>
    </row>
    <row r="17" spans="2:21" ht="20.149999999999999" customHeight="1" x14ac:dyDescent="0.4">
      <c r="B17" s="75"/>
      <c r="C17" s="129"/>
      <c r="D17" s="130" t="s">
        <v>45</v>
      </c>
      <c r="E17" s="129"/>
      <c r="F17" s="115"/>
      <c r="G17" s="136">
        <v>64.881095890410961</v>
      </c>
      <c r="H17" s="136">
        <v>52.356144067069259</v>
      </c>
      <c r="I17" s="136">
        <v>123.92260172425416</v>
      </c>
      <c r="J17" s="137"/>
      <c r="K17" s="137"/>
      <c r="L17" s="138">
        <v>122.37554421998513</v>
      </c>
      <c r="M17" s="138">
        <v>149.81278950974897</v>
      </c>
      <c r="N17" s="136">
        <v>81.685645544983089</v>
      </c>
      <c r="O17" s="137"/>
      <c r="P17" s="136"/>
      <c r="Q17" s="138">
        <v>79.398594191780816</v>
      </c>
      <c r="R17" s="138">
        <v>78.436199906619379</v>
      </c>
      <c r="S17" s="136">
        <v>101.22697719459535</v>
      </c>
      <c r="T17" s="116"/>
      <c r="U17" s="1"/>
    </row>
    <row r="18" spans="2:21" ht="15" customHeight="1" x14ac:dyDescent="0.35">
      <c r="B18" s="1"/>
      <c r="C18" s="13"/>
      <c r="D18" s="13"/>
      <c r="E18" s="13"/>
      <c r="F18" s="94"/>
      <c r="G18" s="132"/>
      <c r="H18" s="133"/>
      <c r="I18" s="128"/>
      <c r="J18" s="98"/>
      <c r="K18" s="94"/>
      <c r="L18" s="132"/>
      <c r="M18" s="133"/>
      <c r="N18" s="128"/>
      <c r="O18" s="98"/>
      <c r="P18" s="131"/>
      <c r="Q18" s="98"/>
      <c r="R18" s="133"/>
      <c r="S18" s="128"/>
      <c r="T18" s="98"/>
      <c r="U18" s="1"/>
    </row>
    <row r="19" spans="2:21" ht="15" customHeight="1" x14ac:dyDescent="0.45">
      <c r="B19" s="1"/>
      <c r="C19" s="13"/>
      <c r="D19" s="13"/>
      <c r="E19" s="13"/>
      <c r="F19" s="94"/>
      <c r="G19" s="95"/>
      <c r="H19" s="96"/>
      <c r="I19" s="97"/>
      <c r="J19" s="98"/>
      <c r="K19" s="94"/>
      <c r="L19" s="95"/>
      <c r="M19" s="96"/>
      <c r="N19" s="97"/>
      <c r="O19" s="98"/>
      <c r="P19" s="99"/>
      <c r="Q19" s="98"/>
      <c r="R19" s="106"/>
      <c r="S19" s="97"/>
      <c r="T19" s="98"/>
      <c r="U19" s="1"/>
    </row>
    <row r="20" spans="2:21" ht="17.149999999999999" customHeight="1" x14ac:dyDescent="0.35">
      <c r="B20" s="424" t="s">
        <v>147</v>
      </c>
      <c r="C20" s="425"/>
      <c r="D20" s="425"/>
      <c r="E20" s="425"/>
      <c r="F20" s="425"/>
      <c r="G20" s="425"/>
      <c r="H20" s="425"/>
      <c r="I20" s="425"/>
      <c r="J20" s="425"/>
      <c r="K20" s="425"/>
      <c r="L20" s="425"/>
      <c r="M20" s="425"/>
      <c r="N20" s="425"/>
      <c r="O20" s="425"/>
      <c r="P20" s="425"/>
      <c r="Q20" s="425"/>
      <c r="R20" s="425"/>
      <c r="S20" s="425"/>
      <c r="T20" s="426"/>
      <c r="U20" s="1"/>
    </row>
    <row r="21" spans="2:21" x14ac:dyDescent="0.25">
      <c r="B21" s="1"/>
      <c r="C21" s="1"/>
      <c r="D21" s="1"/>
      <c r="E21" s="1"/>
      <c r="F21" s="420" t="s">
        <v>74</v>
      </c>
      <c r="G21" s="420"/>
      <c r="H21" s="420"/>
      <c r="I21" s="420"/>
      <c r="J21" s="420"/>
      <c r="K21" s="420" t="s">
        <v>9</v>
      </c>
      <c r="L21" s="420"/>
      <c r="M21" s="420"/>
      <c r="N21" s="420"/>
      <c r="O21" s="420"/>
      <c r="P21" s="420" t="s">
        <v>10</v>
      </c>
      <c r="Q21" s="420"/>
      <c r="R21" s="420"/>
      <c r="S21" s="420"/>
      <c r="T21" s="420"/>
      <c r="U21" s="1"/>
    </row>
    <row r="22" spans="2:21" ht="20.149999999999999" customHeight="1" x14ac:dyDescent="0.25">
      <c r="B22" s="1"/>
      <c r="C22" s="1"/>
      <c r="D22" s="1"/>
      <c r="E22" s="1"/>
      <c r="F22" s="420"/>
      <c r="G22" s="420"/>
      <c r="H22" s="420"/>
      <c r="I22" s="420"/>
      <c r="J22" s="420"/>
      <c r="K22" s="420"/>
      <c r="L22" s="420"/>
      <c r="M22" s="420"/>
      <c r="N22" s="420"/>
      <c r="O22" s="420"/>
      <c r="P22" s="420"/>
      <c r="Q22" s="420"/>
      <c r="R22" s="420"/>
      <c r="S22" s="420"/>
      <c r="T22" s="420"/>
      <c r="U22" s="1"/>
    </row>
    <row r="23" spans="2:21" ht="20.149999999999999" customHeight="1" x14ac:dyDescent="0.25">
      <c r="B23" s="1"/>
      <c r="C23" s="1"/>
      <c r="D23" s="1"/>
      <c r="E23" s="1"/>
      <c r="F23" s="1"/>
      <c r="G23" s="19" t="s">
        <v>25</v>
      </c>
      <c r="H23" s="19" t="s">
        <v>15</v>
      </c>
      <c r="I23" s="328" t="s">
        <v>85</v>
      </c>
      <c r="J23" s="2"/>
      <c r="K23" s="2"/>
      <c r="L23" s="19" t="s">
        <v>25</v>
      </c>
      <c r="M23" s="19" t="s">
        <v>15</v>
      </c>
      <c r="N23" s="328" t="s">
        <v>86</v>
      </c>
      <c r="O23" s="1"/>
      <c r="P23" s="1"/>
      <c r="Q23" s="19" t="s">
        <v>25</v>
      </c>
      <c r="R23" s="19" t="s">
        <v>15</v>
      </c>
      <c r="S23" s="328" t="s">
        <v>87</v>
      </c>
      <c r="T23" s="1"/>
      <c r="U23" s="1"/>
    </row>
    <row r="24" spans="2:21" ht="15" customHeight="1" x14ac:dyDescent="0.4">
      <c r="B24" s="1"/>
      <c r="C24" s="14"/>
      <c r="D24" s="14"/>
      <c r="E24" s="14"/>
      <c r="F24" s="112"/>
      <c r="G24" s="111"/>
      <c r="H24" s="113"/>
      <c r="I24" s="121"/>
      <c r="J24" s="5"/>
      <c r="K24" s="112"/>
      <c r="L24" s="111"/>
      <c r="M24" s="114"/>
      <c r="N24" s="121"/>
      <c r="O24" s="5"/>
      <c r="P24" s="99"/>
      <c r="Q24" s="128"/>
      <c r="R24" s="114"/>
      <c r="S24" s="121"/>
      <c r="T24" s="5"/>
      <c r="U24" s="1"/>
    </row>
    <row r="25" spans="2:21" ht="20.149999999999999" customHeight="1" x14ac:dyDescent="0.4">
      <c r="B25" s="1"/>
      <c r="C25" s="123"/>
      <c r="D25" s="13" t="s">
        <v>42</v>
      </c>
      <c r="E25" s="123"/>
      <c r="F25" s="111"/>
      <c r="G25" s="134">
        <v>-15.96244131455399</v>
      </c>
      <c r="H25" s="134">
        <v>4.5814120288496083</v>
      </c>
      <c r="I25" s="134">
        <v>-19.643885987823932</v>
      </c>
      <c r="J25" s="134"/>
      <c r="K25" s="134"/>
      <c r="L25" s="134">
        <v>-3.6558525538239577</v>
      </c>
      <c r="M25" s="134">
        <v>-7.7250488767570689</v>
      </c>
      <c r="N25" s="134">
        <v>4.4098601770032584</v>
      </c>
      <c r="O25" s="134"/>
      <c r="P25" s="134"/>
      <c r="Q25" s="134">
        <v>-19.034730549927176</v>
      </c>
      <c r="R25" s="134">
        <v>-3.4975531663817203</v>
      </c>
      <c r="S25" s="134">
        <v>-16.100293716213642</v>
      </c>
      <c r="T25" s="98"/>
      <c r="U25" s="1"/>
    </row>
    <row r="26" spans="2:21" ht="15" customHeight="1" x14ac:dyDescent="0.4">
      <c r="B26" s="1"/>
      <c r="C26" s="14"/>
      <c r="D26" s="14"/>
      <c r="E26" s="14"/>
      <c r="F26" s="112"/>
      <c r="G26" s="134"/>
      <c r="H26" s="134"/>
      <c r="I26" s="134"/>
      <c r="J26" s="134"/>
      <c r="K26" s="134"/>
      <c r="L26" s="134"/>
      <c r="M26" s="134"/>
      <c r="N26" s="134"/>
      <c r="O26" s="134"/>
      <c r="P26" s="134"/>
      <c r="Q26" s="134"/>
      <c r="R26" s="134"/>
      <c r="S26" s="134"/>
      <c r="T26" s="5"/>
      <c r="U26" s="1"/>
    </row>
    <row r="27" spans="2:21" ht="20.149999999999999" customHeight="1" x14ac:dyDescent="0.4">
      <c r="B27" s="75"/>
      <c r="C27" s="129"/>
      <c r="D27" s="130" t="s">
        <v>60</v>
      </c>
      <c r="E27" s="129"/>
      <c r="F27" s="115"/>
      <c r="G27" s="136">
        <v>-1.1272733345580253</v>
      </c>
      <c r="H27" s="136">
        <v>-7.802232006537575</v>
      </c>
      <c r="I27" s="136">
        <v>7.2398267520455146</v>
      </c>
      <c r="J27" s="136"/>
      <c r="K27" s="136"/>
      <c r="L27" s="136">
        <v>-1.3535690083980505</v>
      </c>
      <c r="M27" s="136">
        <v>2.3447663335721849</v>
      </c>
      <c r="N27" s="136">
        <v>-3.6136047542638918</v>
      </c>
      <c r="O27" s="136"/>
      <c r="P27" s="136"/>
      <c r="Q27" s="136">
        <v>-2.4655839204595633</v>
      </c>
      <c r="R27" s="136">
        <v>-5.6404097823218766</v>
      </c>
      <c r="S27" s="136">
        <v>3.3646032740692369</v>
      </c>
      <c r="T27" s="116"/>
      <c r="U27" s="1"/>
    </row>
    <row r="28" spans="2:21" ht="15" customHeight="1" x14ac:dyDescent="0.4">
      <c r="B28" s="1"/>
      <c r="C28" s="123"/>
      <c r="D28" s="13"/>
      <c r="E28" s="13"/>
      <c r="F28" s="94"/>
      <c r="G28" s="134"/>
      <c r="H28" s="134"/>
      <c r="I28" s="134"/>
      <c r="J28" s="134"/>
      <c r="K28" s="134"/>
      <c r="L28" s="134"/>
      <c r="M28" s="134"/>
      <c r="N28" s="134"/>
      <c r="O28" s="134"/>
      <c r="P28" s="134"/>
      <c r="Q28" s="134"/>
      <c r="R28" s="134"/>
      <c r="S28" s="134"/>
      <c r="T28" s="5"/>
      <c r="U28" s="1"/>
    </row>
    <row r="29" spans="2:21" ht="20.149999999999999" customHeight="1" x14ac:dyDescent="0.4">
      <c r="B29" s="1"/>
      <c r="C29" s="123"/>
      <c r="D29" s="13" t="s">
        <v>44</v>
      </c>
      <c r="E29" s="123"/>
      <c r="F29" s="94"/>
      <c r="G29" s="134">
        <v>2.8944981862152357</v>
      </c>
      <c r="H29" s="134">
        <v>-0.58655858809457739</v>
      </c>
      <c r="I29" s="134">
        <v>3.5015956845177008</v>
      </c>
      <c r="J29" s="134"/>
      <c r="K29" s="134"/>
      <c r="L29" s="134">
        <v>-10.684230308414381</v>
      </c>
      <c r="M29" s="134">
        <v>-5.7806179886083831</v>
      </c>
      <c r="N29" s="134">
        <v>-5.20446241009427</v>
      </c>
      <c r="O29" s="134"/>
      <c r="P29" s="134"/>
      <c r="Q29" s="134">
        <v>-8.0989869746872589</v>
      </c>
      <c r="R29" s="134">
        <v>-6.3332698654458373</v>
      </c>
      <c r="S29" s="134">
        <v>-1.8851059567307757</v>
      </c>
      <c r="T29" s="98"/>
      <c r="U29" s="1"/>
    </row>
    <row r="30" spans="2:21" ht="15" customHeight="1" x14ac:dyDescent="0.4">
      <c r="B30" s="1"/>
      <c r="C30" s="123"/>
      <c r="D30" s="13"/>
      <c r="E30" s="123"/>
      <c r="F30" s="94"/>
      <c r="G30" s="134"/>
      <c r="H30" s="134"/>
      <c r="I30" s="134"/>
      <c r="J30" s="134"/>
      <c r="K30" s="134"/>
      <c r="L30" s="134"/>
      <c r="M30" s="134"/>
      <c r="N30" s="134"/>
      <c r="O30" s="134"/>
      <c r="P30" s="134"/>
      <c r="Q30" s="134"/>
      <c r="R30" s="134"/>
      <c r="S30" s="134"/>
      <c r="T30" s="5"/>
      <c r="U30" s="1"/>
    </row>
    <row r="31" spans="2:21" ht="20.149999999999999" customHeight="1" x14ac:dyDescent="0.4">
      <c r="B31" s="75"/>
      <c r="C31" s="129"/>
      <c r="D31" s="130" t="s">
        <v>45</v>
      </c>
      <c r="E31" s="129"/>
      <c r="F31" s="115"/>
      <c r="G31" s="136">
        <v>-1.1272733345580253</v>
      </c>
      <c r="H31" s="136">
        <v>-7.802232006537575</v>
      </c>
      <c r="I31" s="136">
        <v>7.2398267520455146</v>
      </c>
      <c r="J31" s="136"/>
      <c r="K31" s="136"/>
      <c r="L31" s="136">
        <v>-1.3535690083980505</v>
      </c>
      <c r="M31" s="136">
        <v>2.3447663335721849</v>
      </c>
      <c r="N31" s="136">
        <v>-3.6136047542638918</v>
      </c>
      <c r="O31" s="136"/>
      <c r="P31" s="136"/>
      <c r="Q31" s="136">
        <v>-2.4655839204595633</v>
      </c>
      <c r="R31" s="136">
        <v>-5.6404097823218766</v>
      </c>
      <c r="S31" s="136">
        <v>3.3646032740692369</v>
      </c>
      <c r="T31" s="116"/>
      <c r="U31" s="1"/>
    </row>
    <row r="32" spans="2:21" ht="15" customHeight="1" x14ac:dyDescent="0.35">
      <c r="B32" s="1"/>
      <c r="C32" s="13"/>
      <c r="D32" s="13"/>
      <c r="E32" s="13"/>
      <c r="F32" s="94"/>
      <c r="G32" s="132"/>
      <c r="H32" s="133"/>
      <c r="I32" s="128"/>
      <c r="J32" s="98"/>
      <c r="K32" s="94"/>
      <c r="L32" s="132"/>
      <c r="M32" s="133"/>
      <c r="N32" s="128"/>
      <c r="O32" s="98"/>
      <c r="P32" s="131"/>
      <c r="Q32" s="98"/>
      <c r="R32" s="133"/>
      <c r="S32" s="128"/>
      <c r="T32" s="98"/>
      <c r="U32" s="1"/>
    </row>
    <row r="33" spans="2:21" ht="15" customHeight="1" x14ac:dyDescent="0.35">
      <c r="B33" s="1"/>
      <c r="C33" s="13"/>
      <c r="F33" s="94"/>
      <c r="G33" s="95"/>
      <c r="H33" s="96"/>
      <c r="I33" s="97"/>
      <c r="J33" s="98"/>
      <c r="K33" s="94"/>
      <c r="L33" s="95"/>
      <c r="M33" s="96"/>
      <c r="N33" s="97"/>
      <c r="O33" s="98"/>
      <c r="P33" s="99"/>
      <c r="Q33" s="98"/>
      <c r="R33" s="96"/>
      <c r="S33" s="97"/>
      <c r="T33" s="98"/>
      <c r="U33" s="1"/>
    </row>
    <row r="34" spans="2:21" ht="27" customHeight="1" x14ac:dyDescent="0.25">
      <c r="B34" s="419" t="s">
        <v>119</v>
      </c>
      <c r="C34" s="419"/>
      <c r="D34" s="419"/>
      <c r="E34" s="419"/>
      <c r="F34" s="419"/>
      <c r="G34" s="419"/>
      <c r="H34" s="419"/>
      <c r="I34" s="419"/>
      <c r="J34" s="419"/>
      <c r="K34" s="419"/>
      <c r="L34" s="419"/>
      <c r="M34" s="419"/>
      <c r="N34" s="419"/>
      <c r="O34" s="419"/>
      <c r="P34" s="419"/>
      <c r="Q34" s="419"/>
      <c r="R34" s="419"/>
      <c r="S34" s="419"/>
      <c r="T34" s="419"/>
      <c r="U34" s="1"/>
    </row>
    <row r="35" spans="2:21" ht="17.5" x14ac:dyDescent="0.35">
      <c r="B35" s="1"/>
      <c r="C35" s="1"/>
      <c r="D35" s="1"/>
      <c r="E35" s="1"/>
      <c r="F35" s="1"/>
      <c r="G35" s="1"/>
      <c r="H35" s="71"/>
      <c r="I35" s="72"/>
      <c r="J35" s="86"/>
      <c r="K35" s="73"/>
      <c r="L35" s="1"/>
      <c r="M35" s="71"/>
      <c r="N35" s="72"/>
      <c r="O35" s="86"/>
      <c r="P35" s="1"/>
      <c r="Q35" s="1"/>
      <c r="R35" s="10"/>
      <c r="S35" s="37"/>
      <c r="T35" s="1"/>
      <c r="U35" s="1"/>
    </row>
    <row r="36" spans="2:21" s="151" customFormat="1" x14ac:dyDescent="0.25"/>
    <row r="37" spans="2:21" s="151" customFormat="1" x14ac:dyDescent="0.25"/>
    <row r="38" spans="2:21" s="151" customFormat="1" x14ac:dyDescent="0.25"/>
    <row r="39" spans="2:21" s="151" customFormat="1" x14ac:dyDescent="0.25"/>
    <row r="40" spans="2:21" s="151" customFormat="1" x14ac:dyDescent="0.25"/>
    <row r="41" spans="2:21" s="151" customFormat="1" x14ac:dyDescent="0.25"/>
    <row r="42" spans="2:21" s="151" customFormat="1" x14ac:dyDescent="0.25"/>
    <row r="43" spans="2:21" s="151" customFormat="1" x14ac:dyDescent="0.25"/>
    <row r="44" spans="2:21" s="151" customFormat="1" x14ac:dyDescent="0.25"/>
    <row r="45" spans="2:21" s="151" customFormat="1" x14ac:dyDescent="0.25"/>
    <row r="46" spans="2:21" s="151" customFormat="1" x14ac:dyDescent="0.25"/>
    <row r="47" spans="2:21" s="151" customFormat="1" x14ac:dyDescent="0.25"/>
    <row r="48" spans="2:21"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sheetData>
  <mergeCells count="12">
    <mergeCell ref="B2:S2"/>
    <mergeCell ref="B3:S3"/>
    <mergeCell ref="B4:P4"/>
    <mergeCell ref="B6:T6"/>
    <mergeCell ref="B20:T20"/>
    <mergeCell ref="F7:J8"/>
    <mergeCell ref="B34:T34"/>
    <mergeCell ref="K21:O22"/>
    <mergeCell ref="P21:T22"/>
    <mergeCell ref="F21:J22"/>
    <mergeCell ref="K7:O8"/>
    <mergeCell ref="P7:T8"/>
  </mergeCells>
  <phoneticPr fontId="3" type="noConversion"/>
  <printOptions horizontalCentered="1" verticalCentered="1"/>
  <pageMargins left="0.25" right="0.25" top="0.25" bottom="0.25" header="0" footer="0"/>
  <pageSetup scale="86" orientation="landscape" r:id="rId1"/>
  <headerFooter alignWithMargins="0"/>
  <rowBreaks count="1" manualBreakCount="1">
    <brk id="36" max="16383" man="1"/>
  </rowBreaks>
  <colBreaks count="1" manualBreakCount="1">
    <brk id="2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pageSetUpPr fitToPage="1"/>
  </sheetPr>
  <dimension ref="A1:BW153"/>
  <sheetViews>
    <sheetView showGridLines="0" zoomScale="85" workbookViewId="0"/>
  </sheetViews>
  <sheetFormatPr defaultRowHeight="12.5" x14ac:dyDescent="0.25"/>
  <cols>
    <col min="1" max="1" width="1" customWidth="1"/>
    <col min="2" max="2" width="1.26953125" style="18" customWidth="1"/>
    <col min="3" max="3" width="9" customWidth="1"/>
    <col min="4" max="4" width="40.7265625" customWidth="1"/>
    <col min="5" max="5" width="28.7265625" customWidth="1"/>
    <col min="6" max="6" width="11.7265625" customWidth="1"/>
    <col min="7" max="7" width="14.7265625" customWidth="1"/>
    <col min="8" max="44" width="2.7265625" customWidth="1"/>
    <col min="45" max="69" width="2.453125" style="151" customWidth="1"/>
    <col min="70" max="75" width="9.1796875" style="151" customWidth="1"/>
  </cols>
  <sheetData>
    <row r="1" spans="1:42" ht="23.25" customHeight="1" x14ac:dyDescent="0.45">
      <c r="B1" s="4" t="s">
        <v>138</v>
      </c>
      <c r="D1" s="4"/>
      <c r="E1" s="4"/>
    </row>
    <row r="2" spans="1:42" ht="15" customHeight="1" x14ac:dyDescent="0.25">
      <c r="B2"/>
      <c r="C2" s="593" t="s">
        <v>143</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row>
    <row r="3" spans="1:42" ht="15" customHeight="1" x14ac:dyDescent="0.25">
      <c r="B3"/>
      <c r="C3" s="593" t="s">
        <v>144</v>
      </c>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row>
    <row r="4" spans="1:42" ht="15" customHeight="1" x14ac:dyDescent="0.25">
      <c r="B4"/>
      <c r="C4" s="593" t="s">
        <v>178</v>
      </c>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row>
    <row r="5" spans="1:42" ht="12.75" customHeight="1" x14ac:dyDescent="0.25">
      <c r="C5" s="47"/>
      <c r="D5" s="47"/>
      <c r="E5" s="47"/>
    </row>
    <row r="6" spans="1:42" ht="18" customHeight="1" x14ac:dyDescent="0.35">
      <c r="B6" s="48"/>
      <c r="C6" s="48" t="s">
        <v>7</v>
      </c>
      <c r="D6" s="49"/>
      <c r="E6" s="49"/>
      <c r="F6" s="49"/>
      <c r="H6" s="583" t="s">
        <v>180</v>
      </c>
      <c r="I6" s="583"/>
      <c r="J6" s="583"/>
      <c r="K6" s="583"/>
      <c r="L6" s="583"/>
      <c r="M6" s="583"/>
      <c r="N6" s="583"/>
      <c r="O6" s="583"/>
      <c r="P6" s="583"/>
      <c r="Q6" s="583"/>
      <c r="R6" s="583"/>
      <c r="S6" s="583"/>
      <c r="T6" s="583"/>
      <c r="U6" s="583"/>
      <c r="Z6" s="583" t="s">
        <v>181</v>
      </c>
      <c r="AA6" s="583"/>
      <c r="AB6" s="583"/>
      <c r="AC6" s="583"/>
      <c r="AD6" s="583"/>
      <c r="AE6" s="583"/>
      <c r="AF6" s="583"/>
      <c r="AG6" s="583"/>
      <c r="AH6" s="583"/>
      <c r="AI6" s="583"/>
      <c r="AJ6" s="583"/>
      <c r="AK6" s="583"/>
      <c r="AL6" s="583"/>
      <c r="AM6" s="583"/>
    </row>
    <row r="7" spans="1:42" ht="15" customHeight="1" x14ac:dyDescent="0.25">
      <c r="D7" s="3" t="s">
        <v>182</v>
      </c>
      <c r="E7" s="51"/>
      <c r="F7" s="51"/>
      <c r="H7" s="584" t="s">
        <v>0</v>
      </c>
      <c r="I7" s="584"/>
      <c r="J7" s="584" t="s">
        <v>1</v>
      </c>
      <c r="K7" s="584"/>
      <c r="L7" s="584" t="s">
        <v>2</v>
      </c>
      <c r="M7" s="584"/>
      <c r="N7" s="584" t="s">
        <v>3</v>
      </c>
      <c r="O7" s="584"/>
      <c r="P7" s="584" t="s">
        <v>4</v>
      </c>
      <c r="Q7" s="584"/>
      <c r="R7" s="584" t="s">
        <v>5</v>
      </c>
      <c r="S7" s="584"/>
      <c r="T7" s="584" t="s">
        <v>6</v>
      </c>
      <c r="U7" s="584"/>
      <c r="Z7" s="584" t="s">
        <v>0</v>
      </c>
      <c r="AA7" s="584"/>
      <c r="AB7" s="584" t="s">
        <v>1</v>
      </c>
      <c r="AC7" s="584"/>
      <c r="AD7" s="584" t="s">
        <v>2</v>
      </c>
      <c r="AE7" s="584"/>
      <c r="AF7" s="584" t="s">
        <v>3</v>
      </c>
      <c r="AG7" s="584"/>
      <c r="AH7" s="584" t="s">
        <v>4</v>
      </c>
      <c r="AI7" s="584"/>
      <c r="AJ7" s="584" t="s">
        <v>5</v>
      </c>
      <c r="AK7" s="584"/>
      <c r="AL7" s="584" t="s">
        <v>6</v>
      </c>
      <c r="AM7" s="584"/>
    </row>
    <row r="8" spans="1:42" ht="15" customHeight="1" x14ac:dyDescent="0.25">
      <c r="D8" s="120" t="s">
        <v>183</v>
      </c>
      <c r="E8" s="51"/>
      <c r="F8" s="51"/>
      <c r="G8" s="51"/>
      <c r="H8" s="586">
        <v>1</v>
      </c>
      <c r="I8" s="586"/>
      <c r="J8" s="587">
        <v>2</v>
      </c>
      <c r="K8" s="587"/>
      <c r="L8" s="587">
        <v>3</v>
      </c>
      <c r="M8" s="587"/>
      <c r="N8" s="587">
        <v>4</v>
      </c>
      <c r="O8" s="587"/>
      <c r="P8" s="587">
        <v>5</v>
      </c>
      <c r="Q8" s="587"/>
      <c r="R8" s="587">
        <v>6</v>
      </c>
      <c r="S8" s="587"/>
      <c r="T8" s="582">
        <v>7</v>
      </c>
      <c r="U8" s="582"/>
      <c r="Z8" s="586"/>
      <c r="AA8" s="586"/>
      <c r="AB8" s="587"/>
      <c r="AC8" s="587"/>
      <c r="AD8" s="587"/>
      <c r="AE8" s="587"/>
      <c r="AF8" s="587"/>
      <c r="AG8" s="587"/>
      <c r="AH8" s="587"/>
      <c r="AI8" s="587"/>
      <c r="AJ8" s="587"/>
      <c r="AK8" s="587"/>
      <c r="AL8" s="582">
        <v>1</v>
      </c>
      <c r="AM8" s="582"/>
    </row>
    <row r="9" spans="1:42" ht="15" customHeight="1" x14ac:dyDescent="0.25">
      <c r="D9" s="120" t="s">
        <v>184</v>
      </c>
      <c r="H9" s="585">
        <v>8</v>
      </c>
      <c r="I9" s="585"/>
      <c r="J9" s="579">
        <v>9</v>
      </c>
      <c r="K9" s="579"/>
      <c r="L9" s="579">
        <v>10</v>
      </c>
      <c r="M9" s="579"/>
      <c r="N9" s="579">
        <v>11</v>
      </c>
      <c r="O9" s="579"/>
      <c r="P9" s="579">
        <v>12</v>
      </c>
      <c r="Q9" s="579"/>
      <c r="R9" s="579">
        <v>13</v>
      </c>
      <c r="S9" s="579"/>
      <c r="T9" s="575">
        <v>14</v>
      </c>
      <c r="U9" s="575"/>
      <c r="Z9" s="585">
        <v>2</v>
      </c>
      <c r="AA9" s="585"/>
      <c r="AB9" s="579">
        <v>3</v>
      </c>
      <c r="AC9" s="579"/>
      <c r="AD9" s="579">
        <v>4</v>
      </c>
      <c r="AE9" s="579"/>
      <c r="AF9" s="579">
        <v>5</v>
      </c>
      <c r="AG9" s="579"/>
      <c r="AH9" s="579">
        <v>6</v>
      </c>
      <c r="AI9" s="579"/>
      <c r="AJ9" s="579">
        <v>7</v>
      </c>
      <c r="AK9" s="579"/>
      <c r="AL9" s="575">
        <v>8</v>
      </c>
      <c r="AM9" s="575"/>
    </row>
    <row r="10" spans="1:42" ht="15" customHeight="1" x14ac:dyDescent="0.25">
      <c r="D10" t="s">
        <v>185</v>
      </c>
      <c r="H10" s="581">
        <v>15</v>
      </c>
      <c r="I10" s="581"/>
      <c r="J10" s="580">
        <v>16</v>
      </c>
      <c r="K10" s="580"/>
      <c r="L10" s="580">
        <v>17</v>
      </c>
      <c r="M10" s="580"/>
      <c r="N10" s="580">
        <v>18</v>
      </c>
      <c r="O10" s="580"/>
      <c r="P10" s="580">
        <v>19</v>
      </c>
      <c r="Q10" s="580"/>
      <c r="R10" s="580">
        <v>20</v>
      </c>
      <c r="S10" s="580"/>
      <c r="T10" s="578">
        <v>21</v>
      </c>
      <c r="U10" s="578"/>
      <c r="Z10" s="581">
        <v>9</v>
      </c>
      <c r="AA10" s="581"/>
      <c r="AB10" s="580">
        <v>10</v>
      </c>
      <c r="AC10" s="580"/>
      <c r="AD10" s="580">
        <v>11</v>
      </c>
      <c r="AE10" s="580"/>
      <c r="AF10" s="580">
        <v>12</v>
      </c>
      <c r="AG10" s="580"/>
      <c r="AH10" s="580">
        <v>13</v>
      </c>
      <c r="AI10" s="580"/>
      <c r="AJ10" s="580">
        <v>14</v>
      </c>
      <c r="AK10" s="580"/>
      <c r="AL10" s="578">
        <v>15</v>
      </c>
      <c r="AM10" s="578"/>
    </row>
    <row r="11" spans="1:42" ht="15" customHeight="1" x14ac:dyDescent="0.25">
      <c r="D11" t="s">
        <v>186</v>
      </c>
      <c r="H11" s="585">
        <v>22</v>
      </c>
      <c r="I11" s="585"/>
      <c r="J11" s="579">
        <v>23</v>
      </c>
      <c r="K11" s="579"/>
      <c r="L11" s="579">
        <v>24</v>
      </c>
      <c r="M11" s="579"/>
      <c r="N11" s="579">
        <v>25</v>
      </c>
      <c r="O11" s="579"/>
      <c r="P11" s="579">
        <v>26</v>
      </c>
      <c r="Q11" s="579"/>
      <c r="R11" s="579">
        <v>27</v>
      </c>
      <c r="S11" s="579"/>
      <c r="T11" s="575">
        <v>28</v>
      </c>
      <c r="U11" s="575"/>
      <c r="Z11" s="585">
        <v>16</v>
      </c>
      <c r="AA11" s="585"/>
      <c r="AB11" s="579">
        <v>17</v>
      </c>
      <c r="AC11" s="579"/>
      <c r="AD11" s="579">
        <v>18</v>
      </c>
      <c r="AE11" s="579"/>
      <c r="AF11" s="579">
        <v>19</v>
      </c>
      <c r="AG11" s="579"/>
      <c r="AH11" s="579">
        <v>20</v>
      </c>
      <c r="AI11" s="579"/>
      <c r="AJ11" s="579">
        <v>21</v>
      </c>
      <c r="AK11" s="579"/>
      <c r="AL11" s="575">
        <v>22</v>
      </c>
      <c r="AM11" s="575"/>
      <c r="AN11" t="s">
        <v>27</v>
      </c>
    </row>
    <row r="12" spans="1:42" ht="15" customHeight="1" x14ac:dyDescent="0.3">
      <c r="A12" s="48"/>
      <c r="H12" s="581">
        <v>29</v>
      </c>
      <c r="I12" s="581"/>
      <c r="J12" s="580">
        <v>30</v>
      </c>
      <c r="K12" s="580"/>
      <c r="L12" s="580">
        <v>31</v>
      </c>
      <c r="M12" s="580"/>
      <c r="N12" s="580"/>
      <c r="O12" s="580"/>
      <c r="P12" s="580"/>
      <c r="Q12" s="580"/>
      <c r="R12" s="580"/>
      <c r="S12" s="580"/>
      <c r="T12" s="578"/>
      <c r="U12" s="578"/>
      <c r="Z12" s="581">
        <v>23</v>
      </c>
      <c r="AA12" s="581"/>
      <c r="AB12" s="580">
        <v>24</v>
      </c>
      <c r="AC12" s="580"/>
      <c r="AD12" s="580">
        <v>25</v>
      </c>
      <c r="AE12" s="580"/>
      <c r="AF12" s="580">
        <v>26</v>
      </c>
      <c r="AG12" s="580"/>
      <c r="AH12" s="580">
        <v>27</v>
      </c>
      <c r="AI12" s="580"/>
      <c r="AJ12" s="580">
        <v>28</v>
      </c>
      <c r="AK12" s="580"/>
      <c r="AL12" s="578">
        <v>29</v>
      </c>
      <c r="AM12" s="578"/>
    </row>
    <row r="13" spans="1:42" ht="15" customHeight="1" x14ac:dyDescent="0.25">
      <c r="C13" s="50"/>
      <c r="D13" s="52"/>
      <c r="E13" s="52"/>
      <c r="F13" s="52"/>
      <c r="G13" s="52"/>
      <c r="H13" s="588" t="s">
        <v>27</v>
      </c>
      <c r="I13" s="588"/>
      <c r="J13" s="589" t="s">
        <v>27</v>
      </c>
      <c r="K13" s="589"/>
      <c r="L13" s="589" t="s">
        <v>27</v>
      </c>
      <c r="M13" s="589"/>
      <c r="N13" s="589" t="s">
        <v>27</v>
      </c>
      <c r="O13" s="589"/>
      <c r="P13" s="589" t="s">
        <v>27</v>
      </c>
      <c r="Q13" s="589"/>
      <c r="R13" s="589" t="s">
        <v>27</v>
      </c>
      <c r="S13" s="589"/>
      <c r="T13" s="592" t="s">
        <v>27</v>
      </c>
      <c r="U13" s="592"/>
      <c r="Z13" s="588">
        <v>30</v>
      </c>
      <c r="AA13" s="588"/>
      <c r="AB13" s="589">
        <v>31</v>
      </c>
      <c r="AC13" s="589"/>
      <c r="AD13" s="589" t="s">
        <v>27</v>
      </c>
      <c r="AE13" s="589"/>
      <c r="AF13" s="589" t="s">
        <v>27</v>
      </c>
      <c r="AG13" s="589"/>
      <c r="AH13" s="589" t="s">
        <v>27</v>
      </c>
      <c r="AI13" s="589"/>
      <c r="AJ13" s="589" t="s">
        <v>27</v>
      </c>
      <c r="AK13" s="589"/>
      <c r="AL13" s="592" t="s">
        <v>27</v>
      </c>
      <c r="AM13" s="592"/>
    </row>
    <row r="14" spans="1:42" ht="15" customHeight="1" x14ac:dyDescent="0.3">
      <c r="A14" s="48"/>
      <c r="C14" s="48" t="s">
        <v>8</v>
      </c>
      <c r="F14" s="46"/>
    </row>
    <row r="15" spans="1:42" ht="15" customHeight="1" x14ac:dyDescent="0.25">
      <c r="D15" s="50" t="s">
        <v>187</v>
      </c>
      <c r="F15" s="46"/>
      <c r="P15" s="591"/>
      <c r="Q15" s="591"/>
      <c r="R15" s="591"/>
      <c r="S15" s="591"/>
      <c r="T15" s="591"/>
      <c r="U15" s="591"/>
      <c r="V15" s="591"/>
      <c r="X15" s="591"/>
      <c r="Y15" s="591"/>
      <c r="Z15" s="591"/>
      <c r="AA15" s="591"/>
      <c r="AB15" s="591"/>
      <c r="AC15" s="591"/>
      <c r="AD15" s="591"/>
      <c r="AF15" s="591"/>
      <c r="AG15" s="591"/>
      <c r="AH15" s="591"/>
      <c r="AI15" s="591"/>
      <c r="AJ15" s="591"/>
      <c r="AK15" s="591"/>
      <c r="AL15" s="591"/>
    </row>
    <row r="16" spans="1:42" ht="15" customHeight="1" x14ac:dyDescent="0.25">
      <c r="C16" s="50"/>
      <c r="D16" s="52" t="s">
        <v>183</v>
      </c>
      <c r="F16" s="46"/>
      <c r="P16" s="18"/>
      <c r="Q16" s="18"/>
      <c r="R16" s="18"/>
      <c r="S16" s="18"/>
      <c r="T16" s="18"/>
      <c r="U16" s="18"/>
      <c r="V16" s="18"/>
      <c r="X16" s="18"/>
      <c r="Y16" s="18"/>
      <c r="Z16" s="18"/>
      <c r="AA16" s="18"/>
      <c r="AB16" s="18"/>
      <c r="AC16" s="18"/>
      <c r="AD16" s="18"/>
      <c r="AF16" s="18"/>
      <c r="AG16" s="18"/>
      <c r="AH16" s="18"/>
      <c r="AI16" s="18"/>
      <c r="AJ16" s="18"/>
      <c r="AK16" s="18"/>
      <c r="AL16" s="18"/>
    </row>
    <row r="17" spans="2:75" ht="15" customHeight="1" x14ac:dyDescent="0.25">
      <c r="C17" s="50"/>
      <c r="D17" s="52" t="s">
        <v>188</v>
      </c>
      <c r="F17" s="46"/>
      <c r="P17" s="18"/>
      <c r="Q17" s="18"/>
      <c r="R17" s="18"/>
      <c r="S17" s="18"/>
      <c r="T17" s="18"/>
      <c r="U17" s="18"/>
      <c r="V17" s="18"/>
      <c r="X17" s="18"/>
      <c r="Y17" s="18"/>
      <c r="Z17" s="18"/>
      <c r="AA17" s="18"/>
      <c r="AB17" s="18"/>
      <c r="AC17" s="18"/>
      <c r="AD17" s="18"/>
      <c r="AF17" s="18"/>
      <c r="AG17" s="18"/>
      <c r="AH17" s="18"/>
      <c r="AI17" s="18"/>
      <c r="AJ17" s="18"/>
      <c r="AK17" s="18"/>
      <c r="AL17" s="18"/>
    </row>
    <row r="18" spans="2:75" ht="15" customHeight="1" x14ac:dyDescent="0.25">
      <c r="C18" s="50"/>
      <c r="D18" s="51" t="s">
        <v>185</v>
      </c>
      <c r="F18" s="46"/>
      <c r="P18" s="18"/>
      <c r="Q18" s="18"/>
      <c r="R18" s="18"/>
      <c r="S18" s="18"/>
      <c r="T18" s="18"/>
      <c r="U18" s="18"/>
      <c r="V18" s="18"/>
      <c r="X18" s="18"/>
      <c r="Y18" s="18"/>
      <c r="Z18" s="18"/>
      <c r="AA18" s="18"/>
      <c r="AB18" s="18"/>
      <c r="AC18" s="18"/>
      <c r="AD18" s="18"/>
      <c r="AF18" s="18"/>
      <c r="AG18" s="18"/>
      <c r="AH18" s="18"/>
      <c r="AI18" s="18"/>
      <c r="AJ18" s="18"/>
      <c r="AK18" s="18"/>
      <c r="AL18" s="18"/>
    </row>
    <row r="19" spans="2:75" ht="15" customHeight="1" x14ac:dyDescent="0.25">
      <c r="C19" s="53"/>
      <c r="D19" s="51" t="s">
        <v>186</v>
      </c>
      <c r="F19" s="46"/>
      <c r="P19" s="18"/>
      <c r="Q19" s="18"/>
      <c r="R19" s="18"/>
      <c r="S19" s="18"/>
      <c r="T19" s="18"/>
      <c r="U19" s="18"/>
      <c r="V19" s="18"/>
      <c r="X19" s="18"/>
      <c r="Y19" s="18"/>
      <c r="Z19" s="18"/>
      <c r="AA19" s="18"/>
      <c r="AB19" s="18"/>
      <c r="AC19" s="18"/>
      <c r="AD19" s="18"/>
      <c r="AF19" s="18"/>
      <c r="AG19" s="18"/>
      <c r="AH19" s="18"/>
      <c r="AI19" s="18"/>
      <c r="AJ19" s="18"/>
      <c r="AK19" s="18"/>
      <c r="AL19" s="18"/>
    </row>
    <row r="20" spans="2:75" ht="15" customHeight="1" x14ac:dyDescent="0.25">
      <c r="C20" s="53"/>
      <c r="D20" s="51"/>
      <c r="F20" s="46"/>
      <c r="P20" s="18"/>
      <c r="Q20" s="18"/>
      <c r="R20" s="18"/>
      <c r="S20" s="18"/>
      <c r="T20" s="18"/>
      <c r="U20" s="18"/>
      <c r="V20" s="18"/>
      <c r="X20" s="18"/>
      <c r="Y20" s="18"/>
      <c r="Z20" s="18"/>
      <c r="AA20" s="18"/>
      <c r="AB20" s="18"/>
      <c r="AC20" s="18"/>
      <c r="AD20" s="18"/>
      <c r="AF20" s="18"/>
      <c r="AG20" s="18"/>
      <c r="AH20" s="18"/>
      <c r="AI20" s="18"/>
      <c r="AJ20" s="18"/>
      <c r="AK20" s="18"/>
      <c r="AL20" s="18"/>
    </row>
    <row r="21" spans="2:75" ht="30" customHeight="1" x14ac:dyDescent="0.35">
      <c r="R21" s="526">
        <v>2018</v>
      </c>
      <c r="S21" s="526"/>
      <c r="T21" s="526"/>
      <c r="U21" s="526"/>
      <c r="V21" s="526"/>
      <c r="W21" s="526"/>
      <c r="X21" s="526"/>
      <c r="Y21" s="526"/>
      <c r="Z21" s="526"/>
      <c r="AA21" s="526"/>
      <c r="AB21" s="526"/>
      <c r="AC21" s="526"/>
      <c r="AD21" s="527">
        <v>2019</v>
      </c>
      <c r="AE21" s="527"/>
      <c r="AF21" s="527"/>
      <c r="AG21" s="527"/>
      <c r="AH21" s="527"/>
      <c r="AI21" s="527"/>
      <c r="AJ21" s="527"/>
      <c r="AK21" s="527"/>
      <c r="AL21" s="527"/>
      <c r="AM21" s="527"/>
      <c r="AN21" s="527"/>
      <c r="AO21" s="527"/>
    </row>
    <row r="22" spans="2:75" s="3" customFormat="1" ht="30" customHeight="1" x14ac:dyDescent="0.3">
      <c r="B22" s="54"/>
      <c r="C22" s="48" t="s">
        <v>72</v>
      </c>
      <c r="D22" s="48" t="s">
        <v>21</v>
      </c>
      <c r="E22" s="122" t="s">
        <v>84</v>
      </c>
      <c r="F22" s="7" t="s">
        <v>62</v>
      </c>
      <c r="G22" s="7" t="s">
        <v>63</v>
      </c>
      <c r="H22" s="590" t="s">
        <v>34</v>
      </c>
      <c r="I22" s="590"/>
      <c r="J22" s="590"/>
      <c r="K22" s="590"/>
      <c r="L22" s="590" t="s">
        <v>64</v>
      </c>
      <c r="M22" s="590"/>
      <c r="N22" s="590"/>
      <c r="O22" s="590"/>
      <c r="R22" s="346" t="s">
        <v>166</v>
      </c>
      <c r="S22" s="347" t="s">
        <v>169</v>
      </c>
      <c r="T22" s="347" t="s">
        <v>170</v>
      </c>
      <c r="U22" s="347" t="s">
        <v>171</v>
      </c>
      <c r="V22" s="347" t="s">
        <v>172</v>
      </c>
      <c r="W22" s="347" t="s">
        <v>173</v>
      </c>
      <c r="X22" s="347" t="s">
        <v>153</v>
      </c>
      <c r="Y22" s="347" t="s">
        <v>157</v>
      </c>
      <c r="Z22" s="347" t="s">
        <v>159</v>
      </c>
      <c r="AA22" s="347" t="s">
        <v>162</v>
      </c>
      <c r="AB22" s="347" t="s">
        <v>164</v>
      </c>
      <c r="AC22" s="400" t="s">
        <v>165</v>
      </c>
      <c r="AD22" s="347" t="s">
        <v>166</v>
      </c>
      <c r="AE22" s="347" t="s">
        <v>169</v>
      </c>
      <c r="AF22" s="347" t="s">
        <v>170</v>
      </c>
      <c r="AG22" s="347" t="s">
        <v>171</v>
      </c>
      <c r="AH22" s="347" t="s">
        <v>172</v>
      </c>
      <c r="AI22" s="347" t="s">
        <v>173</v>
      </c>
      <c r="AJ22" s="347" t="s">
        <v>153</v>
      </c>
      <c r="AK22" s="347" t="s">
        <v>157</v>
      </c>
      <c r="AL22" s="347" t="s">
        <v>159</v>
      </c>
      <c r="AM22" s="347" t="s">
        <v>162</v>
      </c>
      <c r="AN22" s="347" t="s">
        <v>164</v>
      </c>
      <c r="AO22" s="400" t="s">
        <v>165</v>
      </c>
      <c r="AP22" s="55"/>
      <c r="AQ22" s="55"/>
      <c r="AR22" s="55"/>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row>
    <row r="23" spans="2:75" ht="18" customHeight="1" x14ac:dyDescent="0.35">
      <c r="C23" s="401">
        <v>767</v>
      </c>
      <c r="D23" s="401" t="s">
        <v>149</v>
      </c>
      <c r="E23" s="401" t="s">
        <v>189</v>
      </c>
      <c r="F23" s="401" t="s">
        <v>190</v>
      </c>
      <c r="G23" s="401" t="s">
        <v>191</v>
      </c>
      <c r="H23" s="508" t="s">
        <v>192</v>
      </c>
      <c r="I23" s="508"/>
      <c r="J23" s="508"/>
      <c r="K23" s="508"/>
      <c r="L23" s="508" t="s">
        <v>193</v>
      </c>
      <c r="M23" s="508"/>
      <c r="N23" s="508"/>
      <c r="O23" s="508"/>
      <c r="P23" s="57"/>
      <c r="R23" s="411" t="s">
        <v>247</v>
      </c>
      <c r="S23" s="412" t="s">
        <v>247</v>
      </c>
      <c r="T23" s="412" t="s">
        <v>247</v>
      </c>
      <c r="U23" s="412" t="s">
        <v>247</v>
      </c>
      <c r="V23" s="412" t="s">
        <v>247</v>
      </c>
      <c r="W23" s="412" t="s">
        <v>247</v>
      </c>
      <c r="X23" s="412" t="s">
        <v>247</v>
      </c>
      <c r="Y23" s="412" t="s">
        <v>247</v>
      </c>
      <c r="Z23" s="412" t="s">
        <v>247</v>
      </c>
      <c r="AA23" s="412" t="s">
        <v>247</v>
      </c>
      <c r="AB23" s="412" t="s">
        <v>247</v>
      </c>
      <c r="AC23" s="412" t="s">
        <v>247</v>
      </c>
      <c r="AD23" s="412" t="s">
        <v>247</v>
      </c>
      <c r="AE23" s="412" t="s">
        <v>247</v>
      </c>
      <c r="AF23" s="412" t="s">
        <v>247</v>
      </c>
      <c r="AG23" s="412" t="s">
        <v>247</v>
      </c>
      <c r="AH23" s="412" t="s">
        <v>247</v>
      </c>
      <c r="AI23" s="412" t="s">
        <v>247</v>
      </c>
      <c r="AJ23" s="412" t="s">
        <v>247</v>
      </c>
      <c r="AK23" s="412" t="s">
        <v>247</v>
      </c>
      <c r="AL23" s="412" t="s">
        <v>247</v>
      </c>
      <c r="AM23" s="412" t="s">
        <v>247</v>
      </c>
      <c r="AN23" s="412" t="s">
        <v>210</v>
      </c>
      <c r="AO23" s="413" t="s">
        <v>247</v>
      </c>
      <c r="AP23" s="56"/>
      <c r="AQ23" s="56"/>
      <c r="AR23" s="56"/>
    </row>
    <row r="24" spans="2:75" ht="18" customHeight="1" x14ac:dyDescent="0.35">
      <c r="C24" s="405">
        <v>6807</v>
      </c>
      <c r="D24" s="405" t="s">
        <v>195</v>
      </c>
      <c r="E24" s="405" t="s">
        <v>189</v>
      </c>
      <c r="F24" s="405" t="s">
        <v>196</v>
      </c>
      <c r="G24" s="405" t="s">
        <v>197</v>
      </c>
      <c r="H24" s="509" t="s">
        <v>198</v>
      </c>
      <c r="I24" s="509"/>
      <c r="J24" s="509"/>
      <c r="K24" s="509"/>
      <c r="L24" s="509" t="s">
        <v>199</v>
      </c>
      <c r="M24" s="509"/>
      <c r="N24" s="509"/>
      <c r="O24" s="509"/>
      <c r="P24" s="57"/>
      <c r="R24" s="414" t="s">
        <v>247</v>
      </c>
      <c r="S24" s="415" t="s">
        <v>247</v>
      </c>
      <c r="T24" s="415" t="s">
        <v>247</v>
      </c>
      <c r="U24" s="415" t="s">
        <v>247</v>
      </c>
      <c r="V24" s="415" t="s">
        <v>247</v>
      </c>
      <c r="W24" s="415" t="s">
        <v>247</v>
      </c>
      <c r="X24" s="415" t="s">
        <v>247</v>
      </c>
      <c r="Y24" s="415" t="s">
        <v>247</v>
      </c>
      <c r="Z24" s="415" t="s">
        <v>248</v>
      </c>
      <c r="AA24" s="415" t="s">
        <v>247</v>
      </c>
      <c r="AB24" s="415" t="s">
        <v>247</v>
      </c>
      <c r="AC24" s="415" t="s">
        <v>247</v>
      </c>
      <c r="AD24" s="415" t="s">
        <v>247</v>
      </c>
      <c r="AE24" s="415" t="s">
        <v>247</v>
      </c>
      <c r="AF24" s="415" t="s">
        <v>247</v>
      </c>
      <c r="AG24" s="415" t="s">
        <v>247</v>
      </c>
      <c r="AH24" s="415" t="s">
        <v>247</v>
      </c>
      <c r="AI24" s="415" t="s">
        <v>247</v>
      </c>
      <c r="AJ24" s="415" t="s">
        <v>247</v>
      </c>
      <c r="AK24" s="415" t="s">
        <v>247</v>
      </c>
      <c r="AL24" s="415" t="s">
        <v>247</v>
      </c>
      <c r="AM24" s="415" t="s">
        <v>247</v>
      </c>
      <c r="AN24" s="415" t="s">
        <v>247</v>
      </c>
      <c r="AO24" s="416" t="s">
        <v>247</v>
      </c>
      <c r="AP24" s="56"/>
      <c r="AQ24" s="56"/>
      <c r="AR24" s="56"/>
    </row>
    <row r="25" spans="2:75" ht="18" customHeight="1" x14ac:dyDescent="0.35">
      <c r="C25" s="401">
        <v>9520</v>
      </c>
      <c r="D25" s="401" t="s">
        <v>200</v>
      </c>
      <c r="E25" s="401" t="s">
        <v>189</v>
      </c>
      <c r="F25" s="401" t="s">
        <v>201</v>
      </c>
      <c r="G25" s="401" t="s">
        <v>202</v>
      </c>
      <c r="H25" s="508" t="s">
        <v>203</v>
      </c>
      <c r="I25" s="508"/>
      <c r="J25" s="508"/>
      <c r="K25" s="508"/>
      <c r="L25" s="508" t="s">
        <v>204</v>
      </c>
      <c r="M25" s="508"/>
      <c r="N25" s="508"/>
      <c r="O25" s="508"/>
      <c r="P25" s="57"/>
      <c r="R25" s="411" t="s">
        <v>247</v>
      </c>
      <c r="S25" s="412" t="s">
        <v>247</v>
      </c>
      <c r="T25" s="412" t="s">
        <v>247</v>
      </c>
      <c r="U25" s="412" t="s">
        <v>247</v>
      </c>
      <c r="V25" s="412" t="s">
        <v>247</v>
      </c>
      <c r="W25" s="412" t="s">
        <v>247</v>
      </c>
      <c r="X25" s="412" t="s">
        <v>247</v>
      </c>
      <c r="Y25" s="412" t="s">
        <v>247</v>
      </c>
      <c r="Z25" s="412" t="s">
        <v>247</v>
      </c>
      <c r="AA25" s="412" t="s">
        <v>247</v>
      </c>
      <c r="AB25" s="412" t="s">
        <v>247</v>
      </c>
      <c r="AC25" s="412" t="s">
        <v>247</v>
      </c>
      <c r="AD25" s="412" t="s">
        <v>247</v>
      </c>
      <c r="AE25" s="412" t="s">
        <v>247</v>
      </c>
      <c r="AF25" s="412" t="s">
        <v>247</v>
      </c>
      <c r="AG25" s="412" t="s">
        <v>247</v>
      </c>
      <c r="AH25" s="412" t="s">
        <v>247</v>
      </c>
      <c r="AI25" s="412" t="s">
        <v>247</v>
      </c>
      <c r="AJ25" s="412" t="s">
        <v>247</v>
      </c>
      <c r="AK25" s="412" t="s">
        <v>247</v>
      </c>
      <c r="AL25" s="412" t="s">
        <v>247</v>
      </c>
      <c r="AM25" s="412" t="s">
        <v>247</v>
      </c>
      <c r="AN25" s="412" t="s">
        <v>247</v>
      </c>
      <c r="AO25" s="413" t="s">
        <v>247</v>
      </c>
      <c r="AP25" s="56"/>
      <c r="AQ25" s="56"/>
      <c r="AR25" s="56"/>
    </row>
    <row r="26" spans="2:75" ht="18" customHeight="1" x14ac:dyDescent="0.35">
      <c r="C26" s="405">
        <v>20067</v>
      </c>
      <c r="D26" s="405" t="s">
        <v>205</v>
      </c>
      <c r="E26" s="405" t="s">
        <v>189</v>
      </c>
      <c r="F26" s="405" t="s">
        <v>206</v>
      </c>
      <c r="G26" s="405" t="s">
        <v>207</v>
      </c>
      <c r="H26" s="509" t="s">
        <v>208</v>
      </c>
      <c r="I26" s="509"/>
      <c r="J26" s="509"/>
      <c r="K26" s="509"/>
      <c r="L26" s="509" t="s">
        <v>209</v>
      </c>
      <c r="M26" s="509"/>
      <c r="N26" s="509"/>
      <c r="O26" s="509"/>
      <c r="P26" s="57"/>
      <c r="R26" s="414" t="s">
        <v>247</v>
      </c>
      <c r="S26" s="415" t="s">
        <v>247</v>
      </c>
      <c r="T26" s="415" t="s">
        <v>247</v>
      </c>
      <c r="U26" s="415" t="s">
        <v>247</v>
      </c>
      <c r="V26" s="415" t="s">
        <v>247</v>
      </c>
      <c r="W26" s="415" t="s">
        <v>247</v>
      </c>
      <c r="X26" s="415" t="s">
        <v>247</v>
      </c>
      <c r="Y26" s="415" t="s">
        <v>247</v>
      </c>
      <c r="Z26" s="415" t="s">
        <v>210</v>
      </c>
      <c r="AA26" s="415" t="s">
        <v>210</v>
      </c>
      <c r="AB26" s="415" t="s">
        <v>210</v>
      </c>
      <c r="AC26" s="415" t="s">
        <v>210</v>
      </c>
      <c r="AD26" s="415" t="s">
        <v>210</v>
      </c>
      <c r="AE26" s="415" t="s">
        <v>247</v>
      </c>
      <c r="AF26" s="415" t="s">
        <v>247</v>
      </c>
      <c r="AG26" s="415" t="s">
        <v>247</v>
      </c>
      <c r="AH26" s="415" t="s">
        <v>247</v>
      </c>
      <c r="AI26" s="415" t="s">
        <v>247</v>
      </c>
      <c r="AJ26" s="415" t="s">
        <v>247</v>
      </c>
      <c r="AK26" s="415" t="s">
        <v>247</v>
      </c>
      <c r="AL26" s="415" t="s">
        <v>247</v>
      </c>
      <c r="AM26" s="415" t="s">
        <v>247</v>
      </c>
      <c r="AN26" s="415" t="s">
        <v>247</v>
      </c>
      <c r="AO26" s="416" t="s">
        <v>247</v>
      </c>
      <c r="AP26" s="56"/>
      <c r="AQ26" s="56"/>
      <c r="AR26" s="56"/>
    </row>
    <row r="27" spans="2:75" ht="18" customHeight="1" x14ac:dyDescent="0.35">
      <c r="C27" s="401">
        <v>22215</v>
      </c>
      <c r="D27" s="401" t="s">
        <v>212</v>
      </c>
      <c r="E27" s="401" t="s">
        <v>189</v>
      </c>
      <c r="F27" s="401" t="s">
        <v>213</v>
      </c>
      <c r="G27" s="401" t="s">
        <v>214</v>
      </c>
      <c r="H27" s="508" t="s">
        <v>215</v>
      </c>
      <c r="I27" s="508"/>
      <c r="J27" s="508"/>
      <c r="K27" s="508"/>
      <c r="L27" s="508" t="s">
        <v>216</v>
      </c>
      <c r="M27" s="508"/>
      <c r="N27" s="508"/>
      <c r="O27" s="508"/>
      <c r="P27" s="57"/>
      <c r="R27" s="411" t="s">
        <v>247</v>
      </c>
      <c r="S27" s="412" t="s">
        <v>248</v>
      </c>
      <c r="T27" s="412" t="s">
        <v>248</v>
      </c>
      <c r="U27" s="412" t="s">
        <v>247</v>
      </c>
      <c r="V27" s="412" t="s">
        <v>248</v>
      </c>
      <c r="W27" s="412" t="s">
        <v>248</v>
      </c>
      <c r="X27" s="412" t="s">
        <v>248</v>
      </c>
      <c r="Y27" s="412" t="s">
        <v>248</v>
      </c>
      <c r="Z27" s="412" t="s">
        <v>248</v>
      </c>
      <c r="AA27" s="412" t="s">
        <v>248</v>
      </c>
      <c r="AB27" s="412" t="s">
        <v>248</v>
      </c>
      <c r="AC27" s="412" t="s">
        <v>248</v>
      </c>
      <c r="AD27" s="412" t="s">
        <v>248</v>
      </c>
      <c r="AE27" s="412" t="s">
        <v>248</v>
      </c>
      <c r="AF27" s="412" t="s">
        <v>247</v>
      </c>
      <c r="AG27" s="412" t="s">
        <v>248</v>
      </c>
      <c r="AH27" s="412" t="s">
        <v>248</v>
      </c>
      <c r="AI27" s="412" t="s">
        <v>248</v>
      </c>
      <c r="AJ27" s="412" t="s">
        <v>248</v>
      </c>
      <c r="AK27" s="412" t="s">
        <v>248</v>
      </c>
      <c r="AL27" s="412" t="s">
        <v>248</v>
      </c>
      <c r="AM27" s="412" t="s">
        <v>248</v>
      </c>
      <c r="AN27" s="412" t="s">
        <v>248</v>
      </c>
      <c r="AO27" s="413" t="s">
        <v>248</v>
      </c>
      <c r="AP27" s="56"/>
      <c r="AQ27" s="56"/>
      <c r="AR27" s="56"/>
    </row>
    <row r="28" spans="2:75" ht="18" customHeight="1" x14ac:dyDescent="0.35">
      <c r="C28" s="405">
        <v>23328</v>
      </c>
      <c r="D28" s="405" t="s">
        <v>217</v>
      </c>
      <c r="E28" s="405" t="s">
        <v>189</v>
      </c>
      <c r="F28" s="405" t="s">
        <v>218</v>
      </c>
      <c r="G28" s="405" t="s">
        <v>219</v>
      </c>
      <c r="H28" s="509" t="s">
        <v>220</v>
      </c>
      <c r="I28" s="509"/>
      <c r="J28" s="509"/>
      <c r="K28" s="509"/>
      <c r="L28" s="509" t="s">
        <v>221</v>
      </c>
      <c r="M28" s="509"/>
      <c r="N28" s="509"/>
      <c r="O28" s="509"/>
      <c r="P28" s="57"/>
      <c r="R28" s="414" t="s">
        <v>247</v>
      </c>
      <c r="S28" s="415" t="s">
        <v>247</v>
      </c>
      <c r="T28" s="415" t="s">
        <v>247</v>
      </c>
      <c r="U28" s="415" t="s">
        <v>247</v>
      </c>
      <c r="V28" s="415" t="s">
        <v>247</v>
      </c>
      <c r="W28" s="415" t="s">
        <v>247</v>
      </c>
      <c r="X28" s="415" t="s">
        <v>247</v>
      </c>
      <c r="Y28" s="415" t="s">
        <v>247</v>
      </c>
      <c r="Z28" s="415" t="s">
        <v>247</v>
      </c>
      <c r="AA28" s="415" t="s">
        <v>247</v>
      </c>
      <c r="AB28" s="415" t="s">
        <v>247</v>
      </c>
      <c r="AC28" s="415" t="s">
        <v>247</v>
      </c>
      <c r="AD28" s="415" t="s">
        <v>247</v>
      </c>
      <c r="AE28" s="415" t="s">
        <v>247</v>
      </c>
      <c r="AF28" s="415" t="s">
        <v>247</v>
      </c>
      <c r="AG28" s="415" t="s">
        <v>247</v>
      </c>
      <c r="AH28" s="415" t="s">
        <v>247</v>
      </c>
      <c r="AI28" s="415" t="s">
        <v>247</v>
      </c>
      <c r="AJ28" s="415" t="s">
        <v>247</v>
      </c>
      <c r="AK28" s="415" t="s">
        <v>247</v>
      </c>
      <c r="AL28" s="415" t="s">
        <v>247</v>
      </c>
      <c r="AM28" s="415" t="s">
        <v>247</v>
      </c>
      <c r="AN28" s="415" t="s">
        <v>247</v>
      </c>
      <c r="AO28" s="416" t="s">
        <v>247</v>
      </c>
      <c r="AP28" s="56"/>
      <c r="AQ28" s="56"/>
      <c r="AR28" s="56"/>
    </row>
    <row r="29" spans="2:75" ht="18" customHeight="1" x14ac:dyDescent="0.35">
      <c r="C29" s="401">
        <v>23698</v>
      </c>
      <c r="D29" s="401" t="s">
        <v>222</v>
      </c>
      <c r="E29" s="401" t="s">
        <v>189</v>
      </c>
      <c r="F29" s="401" t="s">
        <v>223</v>
      </c>
      <c r="G29" s="401" t="s">
        <v>224</v>
      </c>
      <c r="H29" s="508" t="s">
        <v>225</v>
      </c>
      <c r="I29" s="508"/>
      <c r="J29" s="508"/>
      <c r="K29" s="508"/>
      <c r="L29" s="508" t="s">
        <v>226</v>
      </c>
      <c r="M29" s="508"/>
      <c r="N29" s="508"/>
      <c r="O29" s="508"/>
      <c r="P29" s="57"/>
      <c r="R29" s="411" t="s">
        <v>247</v>
      </c>
      <c r="S29" s="412" t="s">
        <v>247</v>
      </c>
      <c r="T29" s="412" t="s">
        <v>247</v>
      </c>
      <c r="U29" s="412" t="s">
        <v>247</v>
      </c>
      <c r="V29" s="412" t="s">
        <v>247</v>
      </c>
      <c r="W29" s="412" t="s">
        <v>247</v>
      </c>
      <c r="X29" s="412" t="s">
        <v>247</v>
      </c>
      <c r="Y29" s="412" t="s">
        <v>247</v>
      </c>
      <c r="Z29" s="412" t="s">
        <v>247</v>
      </c>
      <c r="AA29" s="412" t="s">
        <v>247</v>
      </c>
      <c r="AB29" s="412" t="s">
        <v>247</v>
      </c>
      <c r="AC29" s="412" t="s">
        <v>247</v>
      </c>
      <c r="AD29" s="412" t="s">
        <v>247</v>
      </c>
      <c r="AE29" s="412" t="s">
        <v>247</v>
      </c>
      <c r="AF29" s="412" t="s">
        <v>247</v>
      </c>
      <c r="AG29" s="412" t="s">
        <v>247</v>
      </c>
      <c r="AH29" s="412" t="s">
        <v>247</v>
      </c>
      <c r="AI29" s="412" t="s">
        <v>247</v>
      </c>
      <c r="AJ29" s="412" t="s">
        <v>247</v>
      </c>
      <c r="AK29" s="412" t="s">
        <v>247</v>
      </c>
      <c r="AL29" s="412" t="s">
        <v>247</v>
      </c>
      <c r="AM29" s="412" t="s">
        <v>247</v>
      </c>
      <c r="AN29" s="412" t="s">
        <v>247</v>
      </c>
      <c r="AO29" s="413" t="s">
        <v>247</v>
      </c>
      <c r="AP29" s="56"/>
      <c r="AQ29" s="56"/>
      <c r="AR29" s="56"/>
    </row>
    <row r="30" spans="2:75" ht="18" customHeight="1" x14ac:dyDescent="0.35">
      <c r="C30" s="124"/>
      <c r="D30" s="124"/>
      <c r="E30" s="124"/>
      <c r="F30" s="139"/>
      <c r="G30" s="124"/>
      <c r="H30" s="573">
        <v>1852</v>
      </c>
      <c r="I30" s="573"/>
      <c r="J30" s="573"/>
      <c r="K30" s="573"/>
      <c r="L30" s="577"/>
      <c r="M30" s="577"/>
      <c r="N30" s="577"/>
      <c r="O30" s="577"/>
      <c r="P30" s="57"/>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56"/>
      <c r="AQ30" s="56"/>
      <c r="AR30" s="56"/>
    </row>
    <row r="31" spans="2:75" ht="18" customHeight="1" x14ac:dyDescent="0.25">
      <c r="C31" s="124"/>
      <c r="D31" s="124"/>
      <c r="E31" s="124"/>
      <c r="F31" s="139"/>
      <c r="G31" s="124"/>
      <c r="H31" s="576"/>
      <c r="I31" s="576"/>
      <c r="J31" s="576"/>
      <c r="K31" s="576"/>
      <c r="L31" s="577"/>
      <c r="M31" s="577"/>
      <c r="N31" s="577"/>
      <c r="O31" s="577"/>
      <c r="P31" s="57"/>
      <c r="R31" s="125"/>
      <c r="S31" s="125"/>
      <c r="T31" s="125"/>
      <c r="U31" s="125"/>
      <c r="V31" s="125"/>
      <c r="W31" s="125"/>
      <c r="X31" s="409" t="s">
        <v>227</v>
      </c>
      <c r="Y31" s="125"/>
      <c r="Z31" s="125"/>
      <c r="AA31" s="125"/>
      <c r="AB31" s="125"/>
      <c r="AC31" s="125"/>
      <c r="AD31" s="125"/>
      <c r="AE31" s="125"/>
      <c r="AF31" s="125"/>
      <c r="AG31" s="125"/>
      <c r="AH31" s="125"/>
      <c r="AI31" s="125"/>
      <c r="AJ31" s="125"/>
      <c r="AK31" s="125"/>
      <c r="AL31" s="125"/>
      <c r="AM31" s="125"/>
      <c r="AN31" s="125"/>
      <c r="AO31" s="125"/>
      <c r="AP31" s="35"/>
      <c r="AQ31" s="35"/>
      <c r="AR31" s="35"/>
    </row>
    <row r="32" spans="2:75" ht="18" customHeight="1" x14ac:dyDescent="0.35">
      <c r="C32" s="124"/>
      <c r="D32" s="124"/>
      <c r="E32" s="124"/>
      <c r="F32" s="139"/>
      <c r="G32" s="124"/>
      <c r="H32" s="576"/>
      <c r="I32" s="576"/>
      <c r="J32" s="576"/>
      <c r="K32" s="576"/>
      <c r="L32" s="577"/>
      <c r="M32" s="577"/>
      <c r="N32" s="577"/>
      <c r="O32" s="577"/>
      <c r="P32" s="57"/>
      <c r="R32" s="125"/>
      <c r="S32" s="125"/>
      <c r="T32" s="125"/>
      <c r="U32" s="125"/>
      <c r="V32" s="125"/>
      <c r="W32" s="125"/>
      <c r="X32" s="125"/>
      <c r="Y32" s="125"/>
      <c r="Z32" s="125"/>
      <c r="AA32" s="59" t="s">
        <v>248</v>
      </c>
      <c r="AB32" s="409" t="s">
        <v>249</v>
      </c>
      <c r="AC32" s="125"/>
      <c r="AD32" s="125"/>
      <c r="AE32" s="125"/>
      <c r="AF32" s="125"/>
      <c r="AG32" s="125"/>
      <c r="AH32" s="125"/>
      <c r="AI32" s="125"/>
      <c r="AJ32" s="125"/>
      <c r="AK32" s="125"/>
      <c r="AL32" s="125"/>
      <c r="AM32" s="125"/>
      <c r="AN32" s="125"/>
      <c r="AO32" s="125"/>
      <c r="AP32" s="56"/>
      <c r="AQ32" s="56"/>
      <c r="AR32" s="56"/>
    </row>
    <row r="33" spans="3:44" ht="18" customHeight="1" x14ac:dyDescent="0.35">
      <c r="C33" s="124"/>
      <c r="D33" s="124"/>
      <c r="E33" s="124"/>
      <c r="F33" s="139"/>
      <c r="G33" s="124"/>
      <c r="H33" s="576"/>
      <c r="I33" s="576"/>
      <c r="J33" s="576"/>
      <c r="K33" s="576"/>
      <c r="L33" s="577"/>
      <c r="M33" s="577"/>
      <c r="N33" s="577"/>
      <c r="O33" s="577"/>
      <c r="P33" s="57"/>
      <c r="R33" s="125"/>
      <c r="S33" s="125"/>
      <c r="T33" s="125"/>
      <c r="U33" s="125"/>
      <c r="V33" s="125"/>
      <c r="W33" s="125"/>
      <c r="X33" s="125"/>
      <c r="Y33" s="125"/>
      <c r="Z33" s="125"/>
      <c r="AA33" s="59" t="s">
        <v>250</v>
      </c>
      <c r="AB33" s="409" t="s">
        <v>251</v>
      </c>
      <c r="AC33" s="125"/>
      <c r="AD33" s="125"/>
      <c r="AE33" s="125"/>
      <c r="AF33" s="125"/>
      <c r="AG33" s="125"/>
      <c r="AH33" s="125"/>
      <c r="AI33" s="125"/>
      <c r="AJ33" s="125"/>
      <c r="AK33" s="125"/>
      <c r="AL33" s="125"/>
      <c r="AM33" s="125"/>
      <c r="AN33" s="125"/>
      <c r="AO33" s="125"/>
      <c r="AP33" s="56"/>
      <c r="AQ33" s="56"/>
      <c r="AR33" s="56"/>
    </row>
    <row r="34" spans="3:44" ht="18" customHeight="1" x14ac:dyDescent="0.25">
      <c r="C34" s="124"/>
      <c r="D34" s="124"/>
      <c r="E34" s="124"/>
      <c r="F34" s="139"/>
      <c r="G34" s="124"/>
      <c r="H34" s="576"/>
      <c r="I34" s="576"/>
      <c r="J34" s="576"/>
      <c r="K34" s="576"/>
      <c r="L34" s="577"/>
      <c r="M34" s="577"/>
      <c r="N34" s="577"/>
      <c r="O34" s="577"/>
      <c r="P34" s="57"/>
      <c r="R34" s="125"/>
      <c r="S34" s="125"/>
      <c r="T34" s="125"/>
      <c r="U34" s="125"/>
      <c r="V34" s="125"/>
      <c r="W34" s="125"/>
      <c r="X34" s="125"/>
      <c r="Y34" s="125"/>
      <c r="Z34" s="125"/>
      <c r="AA34" s="68" t="s">
        <v>247</v>
      </c>
      <c r="AB34" s="409" t="s">
        <v>252</v>
      </c>
      <c r="AC34" s="125"/>
      <c r="AD34" s="125"/>
      <c r="AE34" s="125"/>
      <c r="AF34" s="125"/>
      <c r="AG34" s="125"/>
      <c r="AH34" s="125"/>
      <c r="AI34" s="125"/>
      <c r="AJ34" s="125"/>
      <c r="AK34" s="125"/>
      <c r="AL34" s="125"/>
      <c r="AM34" s="125"/>
      <c r="AN34" s="125"/>
      <c r="AO34" s="125"/>
      <c r="AP34" s="35"/>
      <c r="AQ34" s="35"/>
      <c r="AR34" s="35"/>
    </row>
    <row r="35" spans="3:44" ht="18" customHeight="1" x14ac:dyDescent="0.35">
      <c r="C35" s="124"/>
      <c r="D35" s="124"/>
      <c r="E35" s="124"/>
      <c r="F35" s="139"/>
      <c r="G35" s="124"/>
      <c r="H35" s="576"/>
      <c r="I35" s="576"/>
      <c r="J35" s="576"/>
      <c r="K35" s="576"/>
      <c r="L35" s="577"/>
      <c r="M35" s="577"/>
      <c r="N35" s="577"/>
      <c r="O35" s="577"/>
      <c r="P35" s="57"/>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56"/>
      <c r="AQ35" s="56"/>
      <c r="AR35" s="56"/>
    </row>
    <row r="36" spans="3:44" ht="18" customHeight="1" x14ac:dyDescent="0.35">
      <c r="C36" s="124"/>
      <c r="D36" s="124"/>
      <c r="E36" s="124"/>
      <c r="F36" s="139"/>
      <c r="G36" s="124"/>
      <c r="H36" s="576"/>
      <c r="I36" s="576"/>
      <c r="J36" s="576"/>
      <c r="K36" s="576"/>
      <c r="L36" s="577"/>
      <c r="M36" s="577"/>
      <c r="N36" s="577"/>
      <c r="O36" s="577"/>
      <c r="P36" s="57"/>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56"/>
      <c r="AQ36" s="56"/>
      <c r="AR36" s="56"/>
    </row>
    <row r="37" spans="3:44" ht="18" customHeight="1" x14ac:dyDescent="0.35">
      <c r="C37" s="124"/>
      <c r="D37" s="124"/>
      <c r="E37" s="124"/>
      <c r="F37" s="139"/>
      <c r="G37" s="124"/>
      <c r="H37" s="576"/>
      <c r="I37" s="576"/>
      <c r="J37" s="576"/>
      <c r="K37" s="576"/>
      <c r="L37" s="577"/>
      <c r="M37" s="577"/>
      <c r="N37" s="577"/>
      <c r="O37" s="577"/>
      <c r="P37" s="57"/>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56"/>
      <c r="AQ37" s="56"/>
      <c r="AR37" s="56"/>
    </row>
    <row r="38" spans="3:44" ht="18" customHeight="1" x14ac:dyDescent="0.35">
      <c r="C38" s="124"/>
      <c r="D38" s="124"/>
      <c r="E38" s="124"/>
      <c r="F38" s="139"/>
      <c r="G38" s="124"/>
      <c r="H38" s="576"/>
      <c r="I38" s="576"/>
      <c r="J38" s="576"/>
      <c r="K38" s="576"/>
      <c r="L38" s="577"/>
      <c r="M38" s="577"/>
      <c r="N38" s="577"/>
      <c r="O38" s="577"/>
      <c r="P38" s="57"/>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56"/>
      <c r="AQ38" s="56"/>
      <c r="AR38" s="56"/>
    </row>
    <row r="39" spans="3:44" ht="18" customHeight="1" x14ac:dyDescent="0.35">
      <c r="C39" s="124"/>
      <c r="D39" s="124"/>
      <c r="E39" s="124"/>
      <c r="F39" s="139"/>
      <c r="G39" s="124"/>
      <c r="H39" s="576"/>
      <c r="I39" s="576"/>
      <c r="J39" s="576"/>
      <c r="K39" s="576"/>
      <c r="L39" s="577"/>
      <c r="M39" s="577"/>
      <c r="N39" s="577"/>
      <c r="O39" s="577"/>
      <c r="P39" s="57"/>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Q39" s="56"/>
      <c r="AR39" s="56"/>
    </row>
    <row r="40" spans="3:44" ht="18" customHeight="1" x14ac:dyDescent="0.35">
      <c r="C40" s="124"/>
      <c r="D40" s="124"/>
      <c r="E40" s="124"/>
      <c r="F40" s="139"/>
      <c r="G40" s="124"/>
      <c r="H40" s="576"/>
      <c r="I40" s="576"/>
      <c r="J40" s="576"/>
      <c r="K40" s="576"/>
      <c r="L40" s="577"/>
      <c r="M40" s="577"/>
      <c r="N40" s="577"/>
      <c r="O40" s="577"/>
      <c r="P40" s="57"/>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Q40" s="56"/>
      <c r="AR40" s="56"/>
    </row>
    <row r="41" spans="3:44" ht="18" customHeight="1" x14ac:dyDescent="0.35">
      <c r="C41" s="124"/>
      <c r="D41" s="124"/>
      <c r="E41" s="124"/>
      <c r="F41" s="139"/>
      <c r="G41" s="124"/>
      <c r="H41" s="576"/>
      <c r="I41" s="576"/>
      <c r="J41" s="576"/>
      <c r="K41" s="576"/>
      <c r="L41" s="577"/>
      <c r="M41" s="577"/>
      <c r="N41" s="577"/>
      <c r="O41" s="577"/>
      <c r="P41" s="57"/>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Q41" s="56"/>
      <c r="AR41" s="56"/>
    </row>
    <row r="42" spans="3:44" ht="18" customHeight="1" x14ac:dyDescent="0.35">
      <c r="C42" s="124"/>
      <c r="D42" s="124"/>
      <c r="E42" s="124"/>
      <c r="F42" s="139"/>
      <c r="G42" s="124"/>
      <c r="H42" s="576"/>
      <c r="I42" s="576"/>
      <c r="J42" s="576"/>
      <c r="K42" s="576"/>
      <c r="L42" s="577"/>
      <c r="M42" s="577"/>
      <c r="N42" s="577"/>
      <c r="O42" s="577"/>
      <c r="P42" s="57"/>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Q42" s="56"/>
      <c r="AR42" s="56"/>
    </row>
    <row r="43" spans="3:44" ht="18" customHeight="1" x14ac:dyDescent="0.35">
      <c r="C43" s="124"/>
      <c r="D43" s="124"/>
      <c r="E43" s="124"/>
      <c r="F43" s="139"/>
      <c r="G43" s="124"/>
      <c r="H43" s="576"/>
      <c r="I43" s="576"/>
      <c r="J43" s="576"/>
      <c r="K43" s="576"/>
      <c r="L43" s="577"/>
      <c r="M43" s="577"/>
      <c r="N43" s="577"/>
      <c r="O43" s="577"/>
      <c r="P43" s="57"/>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Q43" s="56"/>
      <c r="AR43" s="56"/>
    </row>
    <row r="44" spans="3:44" ht="18" customHeight="1" x14ac:dyDescent="0.35">
      <c r="C44" s="124"/>
      <c r="D44" s="124"/>
      <c r="E44" s="124"/>
      <c r="F44" s="139"/>
      <c r="G44" s="124"/>
      <c r="H44" s="576"/>
      <c r="I44" s="576"/>
      <c r="J44" s="576"/>
      <c r="K44" s="576"/>
      <c r="L44" s="577"/>
      <c r="M44" s="577"/>
      <c r="N44" s="577"/>
      <c r="O44" s="577"/>
      <c r="P44" s="57"/>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Q44" s="56"/>
      <c r="AR44" s="56"/>
    </row>
    <row r="45" spans="3:44" ht="18" customHeight="1" x14ac:dyDescent="0.35">
      <c r="C45" s="124"/>
      <c r="D45" s="124"/>
      <c r="E45" s="124"/>
      <c r="F45" s="139"/>
      <c r="G45" s="124"/>
      <c r="H45" s="576"/>
      <c r="I45" s="576"/>
      <c r="J45" s="576"/>
      <c r="K45" s="576"/>
      <c r="L45" s="577"/>
      <c r="M45" s="577"/>
      <c r="N45" s="577"/>
      <c r="O45" s="577"/>
      <c r="P45" s="57"/>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Q45" s="56"/>
      <c r="AR45" s="56"/>
    </row>
    <row r="46" spans="3:44" ht="18" customHeight="1" x14ac:dyDescent="0.35">
      <c r="C46" s="124"/>
      <c r="D46" s="124"/>
      <c r="E46" s="124"/>
      <c r="F46" s="139"/>
      <c r="G46" s="124"/>
      <c r="H46" s="576"/>
      <c r="I46" s="576"/>
      <c r="J46" s="576"/>
      <c r="K46" s="576"/>
      <c r="L46" s="577"/>
      <c r="M46" s="577"/>
      <c r="N46" s="577"/>
      <c r="O46" s="577"/>
      <c r="P46" s="57"/>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Q46" s="56"/>
      <c r="AR46" s="56"/>
    </row>
    <row r="47" spans="3:44" ht="0" hidden="1" customHeight="1" x14ac:dyDescent="0.35">
      <c r="C47" s="124"/>
      <c r="D47" s="124"/>
      <c r="E47" s="124"/>
      <c r="F47" s="139"/>
      <c r="G47" s="124"/>
      <c r="H47" s="576"/>
      <c r="I47" s="576"/>
      <c r="J47" s="576"/>
      <c r="K47" s="576"/>
      <c r="L47" s="577"/>
      <c r="M47" s="577"/>
      <c r="N47" s="577"/>
      <c r="O47" s="577"/>
      <c r="P47" s="57"/>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Q47" s="56"/>
      <c r="AR47" s="56"/>
    </row>
    <row r="48" spans="3:44" ht="0" hidden="1" customHeight="1" x14ac:dyDescent="0.35">
      <c r="C48" s="124"/>
      <c r="D48" s="124"/>
      <c r="E48" s="124"/>
      <c r="F48" s="139"/>
      <c r="G48" s="124"/>
      <c r="H48" s="576"/>
      <c r="I48" s="576"/>
      <c r="J48" s="576"/>
      <c r="K48" s="576"/>
      <c r="L48" s="577"/>
      <c r="M48" s="577"/>
      <c r="N48" s="577"/>
      <c r="O48" s="577"/>
      <c r="P48" s="57"/>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Q48" s="56"/>
      <c r="AR48" s="56"/>
    </row>
    <row r="49" spans="3:44" ht="0" hidden="1" customHeight="1" x14ac:dyDescent="0.35">
      <c r="C49" s="124"/>
      <c r="D49" s="124"/>
      <c r="E49" s="124"/>
      <c r="F49" s="139"/>
      <c r="G49" s="124"/>
      <c r="H49" s="576"/>
      <c r="I49" s="576"/>
      <c r="J49" s="576"/>
      <c r="K49" s="576"/>
      <c r="L49" s="577"/>
      <c r="M49" s="577"/>
      <c r="N49" s="577"/>
      <c r="O49" s="577"/>
      <c r="P49" s="57"/>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Q49" s="56"/>
      <c r="AR49" s="56"/>
    </row>
    <row r="50" spans="3:44" ht="0" hidden="1" customHeight="1" x14ac:dyDescent="0.35">
      <c r="C50" s="124"/>
      <c r="D50" s="124"/>
      <c r="E50" s="124"/>
      <c r="F50" s="139"/>
      <c r="G50" s="124"/>
      <c r="H50" s="576"/>
      <c r="I50" s="576"/>
      <c r="J50" s="576"/>
      <c r="K50" s="576"/>
      <c r="L50" s="577"/>
      <c r="M50" s="577"/>
      <c r="N50" s="577"/>
      <c r="O50" s="577"/>
      <c r="P50" s="57"/>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Q50" s="56"/>
      <c r="AR50" s="56"/>
    </row>
    <row r="51" spans="3:44" ht="0" hidden="1" customHeight="1" x14ac:dyDescent="0.35">
      <c r="C51" s="124"/>
      <c r="D51" s="124"/>
      <c r="E51" s="124"/>
      <c r="F51" s="139"/>
      <c r="G51" s="124"/>
      <c r="H51" s="576"/>
      <c r="I51" s="576"/>
      <c r="J51" s="576"/>
      <c r="K51" s="576"/>
      <c r="L51" s="577"/>
      <c r="M51" s="577"/>
      <c r="N51" s="577"/>
      <c r="O51" s="577"/>
      <c r="P51" s="57"/>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Q51" s="56"/>
      <c r="AR51" s="56"/>
    </row>
    <row r="52" spans="3:44" ht="0" hidden="1" customHeight="1" x14ac:dyDescent="0.35">
      <c r="C52" s="124"/>
      <c r="D52" s="124"/>
      <c r="E52" s="124"/>
      <c r="F52" s="139"/>
      <c r="G52" s="124"/>
      <c r="H52" s="576"/>
      <c r="I52" s="576"/>
      <c r="J52" s="576"/>
      <c r="K52" s="576"/>
      <c r="L52" s="577"/>
      <c r="M52" s="577"/>
      <c r="N52" s="577"/>
      <c r="O52" s="577"/>
      <c r="P52" s="57"/>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56"/>
      <c r="AQ52" s="56"/>
      <c r="AR52" s="56"/>
    </row>
    <row r="53" spans="3:44" ht="0" hidden="1" customHeight="1" x14ac:dyDescent="0.35">
      <c r="C53" s="124"/>
      <c r="D53" s="124"/>
      <c r="E53" s="124"/>
      <c r="F53" s="139"/>
      <c r="G53" s="124"/>
      <c r="H53" s="576"/>
      <c r="I53" s="576"/>
      <c r="J53" s="576"/>
      <c r="K53" s="576"/>
      <c r="L53" s="577"/>
      <c r="M53" s="577"/>
      <c r="N53" s="577"/>
      <c r="O53" s="577"/>
      <c r="P53" s="57"/>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56"/>
      <c r="AQ53" s="56"/>
      <c r="AR53" s="56"/>
    </row>
    <row r="54" spans="3:44" ht="0" hidden="1" customHeight="1" x14ac:dyDescent="0.25">
      <c r="C54" s="124"/>
      <c r="D54" s="124"/>
      <c r="E54" s="124"/>
      <c r="F54" s="139"/>
      <c r="G54" s="124"/>
      <c r="H54" s="576"/>
      <c r="I54" s="576"/>
      <c r="J54" s="576"/>
      <c r="K54" s="576"/>
      <c r="L54" s="577"/>
      <c r="M54" s="577"/>
      <c r="N54" s="577"/>
      <c r="O54" s="577"/>
      <c r="P54" s="57"/>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35"/>
      <c r="AQ54" s="35"/>
      <c r="AR54" s="35"/>
    </row>
    <row r="55" spans="3:44" ht="0" hidden="1" customHeight="1" x14ac:dyDescent="0.35">
      <c r="C55" s="124"/>
      <c r="D55" s="124"/>
      <c r="E55" s="124"/>
      <c r="F55" s="139"/>
      <c r="G55" s="124"/>
      <c r="H55" s="576"/>
      <c r="I55" s="576"/>
      <c r="J55" s="576"/>
      <c r="K55" s="576"/>
      <c r="L55" s="577"/>
      <c r="M55" s="577"/>
      <c r="N55" s="577"/>
      <c r="O55" s="577"/>
      <c r="P55" s="57"/>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56"/>
      <c r="AQ55" s="56"/>
      <c r="AR55" s="56"/>
    </row>
    <row r="56" spans="3:44" ht="0" hidden="1" customHeight="1" x14ac:dyDescent="0.35">
      <c r="C56" s="124"/>
      <c r="D56" s="124"/>
      <c r="E56" s="124"/>
      <c r="F56" s="139"/>
      <c r="G56" s="124"/>
      <c r="H56" s="576"/>
      <c r="I56" s="576"/>
      <c r="J56" s="576"/>
      <c r="K56" s="576"/>
      <c r="L56" s="577"/>
      <c r="M56" s="577"/>
      <c r="N56" s="577"/>
      <c r="O56" s="577"/>
      <c r="P56" s="57"/>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56"/>
      <c r="AQ56" s="56"/>
      <c r="AR56" s="56"/>
    </row>
    <row r="57" spans="3:44" ht="0" hidden="1" customHeight="1" x14ac:dyDescent="0.35">
      <c r="C57" s="124"/>
      <c r="D57" s="124"/>
      <c r="E57" s="124"/>
      <c r="F57" s="139"/>
      <c r="G57" s="124"/>
      <c r="H57" s="576"/>
      <c r="I57" s="576"/>
      <c r="J57" s="576"/>
      <c r="K57" s="576"/>
      <c r="L57" s="577"/>
      <c r="M57" s="577"/>
      <c r="N57" s="577"/>
      <c r="O57" s="577"/>
      <c r="P57" s="57"/>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56"/>
      <c r="AQ57" s="56"/>
      <c r="AR57" s="56"/>
    </row>
    <row r="58" spans="3:44" ht="0" hidden="1" customHeight="1" x14ac:dyDescent="0.35">
      <c r="C58" s="124"/>
      <c r="D58" s="124"/>
      <c r="E58" s="124"/>
      <c r="F58" s="139"/>
      <c r="G58" s="124"/>
      <c r="H58" s="576"/>
      <c r="I58" s="576"/>
      <c r="J58" s="576"/>
      <c r="K58" s="576"/>
      <c r="L58" s="577"/>
      <c r="M58" s="577"/>
      <c r="N58" s="577"/>
      <c r="O58" s="577"/>
      <c r="P58" s="57"/>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56"/>
      <c r="AQ58" s="56"/>
      <c r="AR58" s="56"/>
    </row>
    <row r="59" spans="3:44" ht="0" hidden="1" customHeight="1" x14ac:dyDescent="0.35">
      <c r="C59" s="124"/>
      <c r="D59" s="124"/>
      <c r="E59" s="124"/>
      <c r="F59" s="139"/>
      <c r="G59" s="124"/>
      <c r="H59" s="576"/>
      <c r="I59" s="576"/>
      <c r="J59" s="576"/>
      <c r="K59" s="576"/>
      <c r="L59" s="577"/>
      <c r="M59" s="577"/>
      <c r="N59" s="577"/>
      <c r="O59" s="577"/>
      <c r="P59" s="57"/>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Q59" s="56"/>
      <c r="AR59" s="56"/>
    </row>
    <row r="60" spans="3:44" ht="0" hidden="1" customHeight="1" x14ac:dyDescent="0.35">
      <c r="C60" s="124"/>
      <c r="D60" s="124"/>
      <c r="E60" s="124"/>
      <c r="F60" s="139"/>
      <c r="G60" s="124"/>
      <c r="H60" s="576"/>
      <c r="I60" s="576"/>
      <c r="J60" s="576"/>
      <c r="K60" s="576"/>
      <c r="L60" s="577"/>
      <c r="M60" s="577"/>
      <c r="N60" s="577"/>
      <c r="O60" s="577"/>
      <c r="P60" s="57"/>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Q60" s="56"/>
      <c r="AR60" s="56"/>
    </row>
    <row r="61" spans="3:44" ht="0" hidden="1" customHeight="1" x14ac:dyDescent="0.35">
      <c r="C61" s="124"/>
      <c r="D61" s="124"/>
      <c r="E61" s="124"/>
      <c r="F61" s="139"/>
      <c r="G61" s="124"/>
      <c r="H61" s="576"/>
      <c r="I61" s="576"/>
      <c r="J61" s="576"/>
      <c r="K61" s="576"/>
      <c r="L61" s="577"/>
      <c r="M61" s="577"/>
      <c r="N61" s="577"/>
      <c r="O61" s="577"/>
      <c r="P61" s="57"/>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Q61" s="56"/>
      <c r="AR61" s="56"/>
    </row>
    <row r="62" spans="3:44" ht="0" hidden="1" customHeight="1" x14ac:dyDescent="0.35">
      <c r="C62" s="124"/>
      <c r="D62" s="124"/>
      <c r="E62" s="124"/>
      <c r="F62" s="139"/>
      <c r="G62" s="124"/>
      <c r="H62" s="576"/>
      <c r="I62" s="576"/>
      <c r="J62" s="576"/>
      <c r="K62" s="576"/>
      <c r="L62" s="577"/>
      <c r="M62" s="577"/>
      <c r="N62" s="577"/>
      <c r="O62" s="577"/>
      <c r="P62" s="57"/>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Q62" s="56"/>
      <c r="AR62" s="56"/>
    </row>
    <row r="63" spans="3:44" ht="0" hidden="1" customHeight="1" x14ac:dyDescent="0.35">
      <c r="C63" s="124"/>
      <c r="D63" s="124"/>
      <c r="E63" s="124"/>
      <c r="F63" s="139"/>
      <c r="G63" s="124"/>
      <c r="H63" s="576"/>
      <c r="I63" s="576"/>
      <c r="J63" s="576"/>
      <c r="K63" s="576"/>
      <c r="L63" s="577"/>
      <c r="M63" s="577"/>
      <c r="N63" s="577"/>
      <c r="O63" s="577"/>
      <c r="P63" s="57"/>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Q63" s="56"/>
      <c r="AR63" s="56"/>
    </row>
    <row r="64" spans="3:44" ht="0" hidden="1" customHeight="1" x14ac:dyDescent="0.35">
      <c r="C64" s="124"/>
      <c r="D64" s="124"/>
      <c r="E64" s="124"/>
      <c r="F64" s="139"/>
      <c r="G64" s="124"/>
      <c r="H64" s="576"/>
      <c r="I64" s="576"/>
      <c r="J64" s="576"/>
      <c r="K64" s="576"/>
      <c r="L64" s="577"/>
      <c r="M64" s="577"/>
      <c r="N64" s="577"/>
      <c r="O64" s="577"/>
      <c r="P64" s="57"/>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Q64" s="56"/>
      <c r="AR64" s="56"/>
    </row>
    <row r="65" spans="3:44" ht="0" hidden="1" customHeight="1" x14ac:dyDescent="0.35">
      <c r="C65" s="124"/>
      <c r="D65" s="124"/>
      <c r="E65" s="124"/>
      <c r="F65" s="139"/>
      <c r="G65" s="124"/>
      <c r="H65" s="576"/>
      <c r="I65" s="576"/>
      <c r="J65" s="576"/>
      <c r="K65" s="576"/>
      <c r="L65" s="577"/>
      <c r="M65" s="577"/>
      <c r="N65" s="577"/>
      <c r="O65" s="577"/>
      <c r="P65" s="57"/>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Q65" s="56"/>
      <c r="AR65" s="56"/>
    </row>
    <row r="66" spans="3:44" ht="0" hidden="1" customHeight="1" x14ac:dyDescent="0.35">
      <c r="C66" s="124"/>
      <c r="D66" s="124"/>
      <c r="E66" s="124"/>
      <c r="F66" s="139"/>
      <c r="G66" s="124"/>
      <c r="H66" s="576"/>
      <c r="I66" s="576"/>
      <c r="J66" s="576"/>
      <c r="K66" s="576"/>
      <c r="L66" s="577"/>
      <c r="M66" s="577"/>
      <c r="N66" s="577"/>
      <c r="O66" s="577"/>
      <c r="P66" s="57"/>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Q66" s="56"/>
      <c r="AR66" s="56"/>
    </row>
    <row r="67" spans="3:44" ht="0" hidden="1" customHeight="1" x14ac:dyDescent="0.35">
      <c r="C67" s="124"/>
      <c r="D67" s="124"/>
      <c r="E67" s="124"/>
      <c r="F67" s="139"/>
      <c r="G67" s="124"/>
      <c r="H67" s="576"/>
      <c r="I67" s="576"/>
      <c r="J67" s="576"/>
      <c r="K67" s="576"/>
      <c r="L67" s="577"/>
      <c r="M67" s="577"/>
      <c r="N67" s="577"/>
      <c r="O67" s="577"/>
      <c r="P67" s="57"/>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Q67" s="56"/>
      <c r="AR67" s="56"/>
    </row>
    <row r="68" spans="3:44" ht="0" hidden="1" customHeight="1" x14ac:dyDescent="0.35">
      <c r="C68" s="124"/>
      <c r="D68" s="124"/>
      <c r="E68" s="124"/>
      <c r="F68" s="139"/>
      <c r="G68" s="124"/>
      <c r="H68" s="576"/>
      <c r="I68" s="576"/>
      <c r="J68" s="576"/>
      <c r="K68" s="576"/>
      <c r="L68" s="577"/>
      <c r="M68" s="577"/>
      <c r="N68" s="577"/>
      <c r="O68" s="577"/>
      <c r="P68" s="57"/>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Q68" s="56"/>
      <c r="AR68" s="56"/>
    </row>
    <row r="69" spans="3:44" ht="0" hidden="1" customHeight="1" x14ac:dyDescent="0.35">
      <c r="C69" s="124"/>
      <c r="D69" s="124"/>
      <c r="E69" s="124"/>
      <c r="F69" s="139"/>
      <c r="G69" s="124"/>
      <c r="H69" s="576"/>
      <c r="I69" s="576"/>
      <c r="J69" s="576"/>
      <c r="K69" s="576"/>
      <c r="L69" s="577"/>
      <c r="M69" s="577"/>
      <c r="N69" s="577"/>
      <c r="O69" s="577"/>
      <c r="P69" s="57"/>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Q69" s="56"/>
      <c r="AR69" s="56"/>
    </row>
    <row r="70" spans="3:44" ht="0" hidden="1" customHeight="1" x14ac:dyDescent="0.35">
      <c r="C70" s="124"/>
      <c r="D70" s="124"/>
      <c r="E70" s="124"/>
      <c r="F70" s="139"/>
      <c r="G70" s="124"/>
      <c r="H70" s="576"/>
      <c r="I70" s="576"/>
      <c r="J70" s="576"/>
      <c r="K70" s="576"/>
      <c r="L70" s="577"/>
      <c r="M70" s="577"/>
      <c r="N70" s="577"/>
      <c r="O70" s="577"/>
      <c r="P70" s="57"/>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Q70" s="56"/>
      <c r="AR70" s="56"/>
    </row>
    <row r="71" spans="3:44" ht="0" hidden="1" customHeight="1" x14ac:dyDescent="0.35">
      <c r="C71" s="124"/>
      <c r="D71" s="124"/>
      <c r="E71" s="124"/>
      <c r="F71" s="139"/>
      <c r="G71" s="124"/>
      <c r="H71" s="576"/>
      <c r="I71" s="576"/>
      <c r="J71" s="576"/>
      <c r="K71" s="576"/>
      <c r="L71" s="577"/>
      <c r="M71" s="577"/>
      <c r="N71" s="577"/>
      <c r="O71" s="577"/>
      <c r="P71" s="57"/>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Q71" s="56"/>
      <c r="AR71" s="56"/>
    </row>
    <row r="72" spans="3:44" ht="0" hidden="1" customHeight="1" x14ac:dyDescent="0.35">
      <c r="C72" s="124"/>
      <c r="D72" s="124"/>
      <c r="E72" s="124"/>
      <c r="F72" s="139"/>
      <c r="G72" s="124"/>
      <c r="H72" s="576"/>
      <c r="I72" s="576"/>
      <c r="J72" s="576"/>
      <c r="K72" s="576"/>
      <c r="L72" s="577"/>
      <c r="M72" s="577"/>
      <c r="N72" s="577"/>
      <c r="O72" s="577"/>
      <c r="P72" s="57"/>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Q72" s="56"/>
      <c r="AR72" s="56"/>
    </row>
    <row r="73" spans="3:44" ht="0" hidden="1" customHeight="1" x14ac:dyDescent="0.35">
      <c r="C73" s="124"/>
      <c r="D73" s="124"/>
      <c r="E73" s="124"/>
      <c r="F73" s="139"/>
      <c r="G73" s="124"/>
      <c r="H73" s="576"/>
      <c r="I73" s="576"/>
      <c r="J73" s="576"/>
      <c r="K73" s="576"/>
      <c r="L73" s="577"/>
      <c r="M73" s="577"/>
      <c r="N73" s="577"/>
      <c r="O73" s="577"/>
      <c r="P73" s="57"/>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Q73" s="56"/>
      <c r="AR73" s="56"/>
    </row>
    <row r="74" spans="3:44" ht="0" hidden="1" customHeight="1" x14ac:dyDescent="0.35">
      <c r="C74" s="124"/>
      <c r="D74" s="124"/>
      <c r="E74" s="124"/>
      <c r="F74" s="139"/>
      <c r="G74" s="124"/>
      <c r="H74" s="576"/>
      <c r="I74" s="576"/>
      <c r="J74" s="576"/>
      <c r="K74" s="576"/>
      <c r="L74" s="577"/>
      <c r="M74" s="577"/>
      <c r="N74" s="577"/>
      <c r="O74" s="577"/>
      <c r="P74" s="57"/>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Q74" s="56"/>
      <c r="AR74" s="56"/>
    </row>
    <row r="75" spans="3:44" ht="0" hidden="1" customHeight="1" x14ac:dyDescent="0.35">
      <c r="C75" s="124"/>
      <c r="D75" s="124"/>
      <c r="E75" s="124"/>
      <c r="F75" s="139"/>
      <c r="G75" s="124"/>
      <c r="H75" s="576"/>
      <c r="I75" s="576"/>
      <c r="J75" s="576"/>
      <c r="K75" s="576"/>
      <c r="L75" s="577"/>
      <c r="M75" s="577"/>
      <c r="N75" s="577"/>
      <c r="O75" s="577"/>
      <c r="P75" s="57"/>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Q75" s="56"/>
      <c r="AR75" s="56"/>
    </row>
    <row r="76" spans="3:44" ht="0" hidden="1" customHeight="1" x14ac:dyDescent="0.35">
      <c r="C76" s="124"/>
      <c r="D76" s="124"/>
      <c r="E76" s="124"/>
      <c r="F76" s="139"/>
      <c r="G76" s="124"/>
      <c r="H76" s="576"/>
      <c r="I76" s="576"/>
      <c r="J76" s="576"/>
      <c r="K76" s="576"/>
      <c r="L76" s="577"/>
      <c r="M76" s="577"/>
      <c r="N76" s="577"/>
      <c r="O76" s="577"/>
      <c r="P76" s="57"/>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Q76" s="56"/>
      <c r="AR76" s="56"/>
    </row>
    <row r="77" spans="3:44" ht="0" hidden="1" customHeight="1" x14ac:dyDescent="0.35">
      <c r="C77" s="124"/>
      <c r="D77" s="124"/>
      <c r="E77" s="124"/>
      <c r="F77" s="139"/>
      <c r="G77" s="124"/>
      <c r="H77" s="576"/>
      <c r="I77" s="576"/>
      <c r="J77" s="576"/>
      <c r="K77" s="576"/>
      <c r="L77" s="577"/>
      <c r="M77" s="577"/>
      <c r="N77" s="577"/>
      <c r="O77" s="577"/>
      <c r="P77" s="57"/>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Q77" s="56"/>
      <c r="AR77" s="56"/>
    </row>
    <row r="78" spans="3:44" ht="0" hidden="1" customHeight="1" x14ac:dyDescent="0.35">
      <c r="C78" s="124"/>
      <c r="D78" s="124"/>
      <c r="E78" s="124"/>
      <c r="F78" s="139"/>
      <c r="G78" s="124"/>
      <c r="H78" s="576"/>
      <c r="I78" s="576"/>
      <c r="J78" s="576"/>
      <c r="K78" s="576"/>
      <c r="L78" s="577"/>
      <c r="M78" s="577"/>
      <c r="N78" s="577"/>
      <c r="O78" s="577"/>
      <c r="P78" s="57"/>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Q78" s="56"/>
      <c r="AR78" s="56"/>
    </row>
    <row r="79" spans="3:44" ht="0" hidden="1" customHeight="1" x14ac:dyDescent="0.35">
      <c r="C79" s="124"/>
      <c r="D79" s="124"/>
      <c r="E79" s="124"/>
      <c r="F79" s="139"/>
      <c r="G79" s="124"/>
      <c r="H79" s="576"/>
      <c r="I79" s="576"/>
      <c r="J79" s="576"/>
      <c r="K79" s="576"/>
      <c r="L79" s="577"/>
      <c r="M79" s="577"/>
      <c r="N79" s="577"/>
      <c r="O79" s="577"/>
      <c r="P79" s="57"/>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Q79" s="56"/>
      <c r="AR79" s="56"/>
    </row>
    <row r="80" spans="3:44" ht="0" hidden="1" customHeight="1" x14ac:dyDescent="0.35">
      <c r="C80" s="124"/>
      <c r="D80" s="124"/>
      <c r="E80" s="124"/>
      <c r="F80" s="139"/>
      <c r="G80" s="124"/>
      <c r="H80" s="576"/>
      <c r="I80" s="576"/>
      <c r="J80" s="576"/>
      <c r="K80" s="576"/>
      <c r="L80" s="577"/>
      <c r="M80" s="577"/>
      <c r="N80" s="577"/>
      <c r="O80" s="577"/>
      <c r="P80" s="57"/>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Q80" s="56"/>
      <c r="AR80" s="56"/>
    </row>
    <row r="81" spans="3:44" ht="0" hidden="1" customHeight="1" x14ac:dyDescent="0.35">
      <c r="C81" s="124"/>
      <c r="D81" s="124"/>
      <c r="E81" s="124"/>
      <c r="F81" s="139"/>
      <c r="G81" s="124"/>
      <c r="H81" s="576"/>
      <c r="I81" s="576"/>
      <c r="J81" s="576"/>
      <c r="K81" s="576"/>
      <c r="L81" s="577"/>
      <c r="M81" s="577"/>
      <c r="N81" s="577"/>
      <c r="O81" s="577"/>
      <c r="P81" s="57"/>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Q81" s="56"/>
      <c r="AR81" s="56"/>
    </row>
    <row r="82" spans="3:44" ht="0" hidden="1" customHeight="1" x14ac:dyDescent="0.35">
      <c r="C82" s="124"/>
      <c r="D82" s="124"/>
      <c r="E82" s="124"/>
      <c r="F82" s="139"/>
      <c r="G82" s="124"/>
      <c r="H82" s="576"/>
      <c r="I82" s="576"/>
      <c r="J82" s="576"/>
      <c r="K82" s="576"/>
      <c r="L82" s="577"/>
      <c r="M82" s="577"/>
      <c r="N82" s="577"/>
      <c r="O82" s="577"/>
      <c r="P82" s="57"/>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Q82" s="56"/>
      <c r="AR82" s="56"/>
    </row>
    <row r="83" spans="3:44" ht="0" hidden="1" customHeight="1" x14ac:dyDescent="0.35">
      <c r="C83" s="124"/>
      <c r="D83" s="124"/>
      <c r="E83" s="124"/>
      <c r="F83" s="139"/>
      <c r="G83" s="124"/>
      <c r="H83" s="576"/>
      <c r="I83" s="576"/>
      <c r="J83" s="576"/>
      <c r="K83" s="576"/>
      <c r="L83" s="577"/>
      <c r="M83" s="577"/>
      <c r="N83" s="577"/>
      <c r="O83" s="577"/>
      <c r="P83" s="57"/>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Q83" s="56"/>
      <c r="AR83" s="56"/>
    </row>
    <row r="84" spans="3:44" ht="0" hidden="1" customHeight="1" x14ac:dyDescent="0.35">
      <c r="C84" s="124"/>
      <c r="D84" s="124"/>
      <c r="E84" s="124"/>
      <c r="F84" s="139"/>
      <c r="G84" s="124"/>
      <c r="H84" s="576"/>
      <c r="I84" s="576"/>
      <c r="J84" s="576"/>
      <c r="K84" s="576"/>
      <c r="L84" s="577"/>
      <c r="M84" s="577"/>
      <c r="N84" s="577"/>
      <c r="O84" s="577"/>
      <c r="P84" s="57"/>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Q84" s="56"/>
      <c r="AR84" s="56"/>
    </row>
    <row r="85" spans="3:44" ht="0" hidden="1" customHeight="1" x14ac:dyDescent="0.35">
      <c r="C85" s="124"/>
      <c r="D85" s="124"/>
      <c r="E85" s="124"/>
      <c r="F85" s="139"/>
      <c r="G85" s="124"/>
      <c r="H85" s="576"/>
      <c r="I85" s="576"/>
      <c r="J85" s="576"/>
      <c r="K85" s="576"/>
      <c r="L85" s="577"/>
      <c r="M85" s="577"/>
      <c r="N85" s="577"/>
      <c r="O85" s="577"/>
      <c r="P85" s="57"/>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Q85" s="56"/>
      <c r="AR85" s="56"/>
    </row>
    <row r="86" spans="3:44" ht="0" hidden="1" customHeight="1" x14ac:dyDescent="0.35">
      <c r="C86" s="124"/>
      <c r="D86" s="124"/>
      <c r="E86" s="124"/>
      <c r="F86" s="139"/>
      <c r="G86" s="124"/>
      <c r="H86" s="576"/>
      <c r="I86" s="576"/>
      <c r="J86" s="576"/>
      <c r="K86" s="576"/>
      <c r="L86" s="577"/>
      <c r="M86" s="577"/>
      <c r="N86" s="577"/>
      <c r="O86" s="577"/>
      <c r="P86" s="57"/>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Q86" s="56"/>
      <c r="AR86" s="56"/>
    </row>
    <row r="87" spans="3:44" ht="0" hidden="1" customHeight="1" x14ac:dyDescent="0.35">
      <c r="C87" s="124"/>
      <c r="D87" s="124"/>
      <c r="E87" s="124"/>
      <c r="F87" s="139"/>
      <c r="G87" s="124"/>
      <c r="H87" s="576"/>
      <c r="I87" s="576"/>
      <c r="J87" s="576"/>
      <c r="K87" s="576"/>
      <c r="L87" s="577"/>
      <c r="M87" s="577"/>
      <c r="N87" s="577"/>
      <c r="O87" s="577"/>
      <c r="P87" s="57"/>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Q87" s="56"/>
      <c r="AR87" s="56"/>
    </row>
    <row r="88" spans="3:44" ht="0" hidden="1" customHeight="1" x14ac:dyDescent="0.35">
      <c r="C88" s="124"/>
      <c r="D88" s="124"/>
      <c r="E88" s="124"/>
      <c r="F88" s="139"/>
      <c r="G88" s="124"/>
      <c r="H88" s="576"/>
      <c r="I88" s="576"/>
      <c r="J88" s="576"/>
      <c r="K88" s="576"/>
      <c r="L88" s="577"/>
      <c r="M88" s="577"/>
      <c r="N88" s="577"/>
      <c r="O88" s="577"/>
      <c r="P88" s="57"/>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Q88" s="56"/>
      <c r="AR88" s="56"/>
    </row>
    <row r="89" spans="3:44" ht="0" hidden="1" customHeight="1" x14ac:dyDescent="0.35">
      <c r="C89" s="124"/>
      <c r="D89" s="124"/>
      <c r="E89" s="124"/>
      <c r="F89" s="139"/>
      <c r="G89" s="124"/>
      <c r="H89" s="576"/>
      <c r="I89" s="576"/>
      <c r="J89" s="576"/>
      <c r="K89" s="576"/>
      <c r="L89" s="577"/>
      <c r="M89" s="577"/>
      <c r="N89" s="577"/>
      <c r="O89" s="577"/>
      <c r="P89" s="57"/>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Q89" s="56"/>
      <c r="AR89" s="56"/>
    </row>
    <row r="90" spans="3:44" ht="0" hidden="1" customHeight="1" x14ac:dyDescent="0.35">
      <c r="C90" s="124"/>
      <c r="D90" s="124"/>
      <c r="E90" s="124"/>
      <c r="F90" s="139"/>
      <c r="G90" s="124"/>
      <c r="H90" s="576"/>
      <c r="I90" s="576"/>
      <c r="J90" s="576"/>
      <c r="K90" s="576"/>
      <c r="L90" s="577"/>
      <c r="M90" s="577"/>
      <c r="N90" s="577"/>
      <c r="O90" s="577"/>
      <c r="P90" s="57"/>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Q90" s="56"/>
      <c r="AR90" s="56"/>
    </row>
    <row r="91" spans="3:44" ht="0" hidden="1" customHeight="1" x14ac:dyDescent="0.35">
      <c r="C91" s="124"/>
      <c r="D91" s="124"/>
      <c r="E91" s="124"/>
      <c r="F91" s="139"/>
      <c r="G91" s="124"/>
      <c r="H91" s="576"/>
      <c r="I91" s="576"/>
      <c r="J91" s="576"/>
      <c r="K91" s="576"/>
      <c r="L91" s="577"/>
      <c r="M91" s="577"/>
      <c r="N91" s="577"/>
      <c r="O91" s="577"/>
      <c r="P91" s="57"/>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Q91" s="56"/>
      <c r="AR91" s="56"/>
    </row>
    <row r="92" spans="3:44" ht="0" hidden="1" customHeight="1" x14ac:dyDescent="0.35">
      <c r="C92" s="124"/>
      <c r="D92" s="124"/>
      <c r="E92" s="124"/>
      <c r="F92" s="139"/>
      <c r="G92" s="124"/>
      <c r="H92" s="576"/>
      <c r="I92" s="576"/>
      <c r="J92" s="576"/>
      <c r="K92" s="576"/>
      <c r="L92" s="577"/>
      <c r="M92" s="577"/>
      <c r="N92" s="577"/>
      <c r="O92" s="577"/>
      <c r="P92" s="57"/>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Q92" s="56"/>
      <c r="AR92" s="56"/>
    </row>
    <row r="93" spans="3:44" ht="0" hidden="1" customHeight="1" x14ac:dyDescent="0.35">
      <c r="C93" s="124"/>
      <c r="D93" s="124"/>
      <c r="E93" s="124"/>
      <c r="F93" s="139"/>
      <c r="G93" s="124"/>
      <c r="H93" s="576"/>
      <c r="I93" s="576"/>
      <c r="J93" s="576"/>
      <c r="K93" s="576"/>
      <c r="L93" s="577"/>
      <c r="M93" s="577"/>
      <c r="N93" s="577"/>
      <c r="O93" s="577"/>
      <c r="P93" s="57"/>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Q93" s="56"/>
      <c r="AR93" s="56"/>
    </row>
    <row r="94" spans="3:44" ht="0" hidden="1" customHeight="1" x14ac:dyDescent="0.35">
      <c r="C94" s="124"/>
      <c r="D94" s="124"/>
      <c r="E94" s="124"/>
      <c r="F94" s="139"/>
      <c r="G94" s="124"/>
      <c r="H94" s="576"/>
      <c r="I94" s="576"/>
      <c r="J94" s="576"/>
      <c r="K94" s="576"/>
      <c r="L94" s="577"/>
      <c r="M94" s="577"/>
      <c r="N94" s="577"/>
      <c r="O94" s="577"/>
      <c r="P94" s="57"/>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Q94" s="56"/>
      <c r="AR94" s="56"/>
    </row>
    <row r="95" spans="3:44" ht="0" hidden="1" customHeight="1" x14ac:dyDescent="0.35">
      <c r="C95" s="124"/>
      <c r="D95" s="124"/>
      <c r="E95" s="124"/>
      <c r="F95" s="139"/>
      <c r="G95" s="124"/>
      <c r="H95" s="576"/>
      <c r="I95" s="576"/>
      <c r="J95" s="576"/>
      <c r="K95" s="576"/>
      <c r="L95" s="577"/>
      <c r="M95" s="577"/>
      <c r="N95" s="577"/>
      <c r="O95" s="577"/>
      <c r="P95" s="57"/>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Q95" s="56"/>
      <c r="AR95" s="56"/>
    </row>
    <row r="96" spans="3:44" ht="0" hidden="1" customHeight="1" x14ac:dyDescent="0.35">
      <c r="C96" s="124"/>
      <c r="D96" s="124"/>
      <c r="E96" s="124"/>
      <c r="F96" s="139"/>
      <c r="G96" s="124"/>
      <c r="H96" s="576"/>
      <c r="I96" s="576"/>
      <c r="J96" s="576"/>
      <c r="K96" s="576"/>
      <c r="L96" s="577"/>
      <c r="M96" s="577"/>
      <c r="N96" s="577"/>
      <c r="O96" s="577"/>
      <c r="P96" s="57"/>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Q96" s="56"/>
      <c r="AR96" s="56"/>
    </row>
    <row r="97" spans="1:75" ht="0" hidden="1" customHeight="1" x14ac:dyDescent="0.35">
      <c r="C97" s="124"/>
      <c r="D97" s="124"/>
      <c r="E97" s="124"/>
      <c r="F97" s="139"/>
      <c r="G97" s="124"/>
      <c r="H97" s="576"/>
      <c r="I97" s="576"/>
      <c r="J97" s="576"/>
      <c r="K97" s="576"/>
      <c r="L97" s="577"/>
      <c r="M97" s="577"/>
      <c r="N97" s="577"/>
      <c r="O97" s="577"/>
      <c r="P97" s="57"/>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Q97" s="56"/>
      <c r="AR97" s="56"/>
    </row>
    <row r="98" spans="1:75" ht="0" hidden="1" customHeight="1" x14ac:dyDescent="0.35">
      <c r="C98" s="124"/>
      <c r="D98" s="124"/>
      <c r="E98" s="124"/>
      <c r="F98" s="139"/>
      <c r="G98" s="124"/>
      <c r="H98" s="576"/>
      <c r="I98" s="576"/>
      <c r="J98" s="576"/>
      <c r="K98" s="576"/>
      <c r="L98" s="577"/>
      <c r="M98" s="577"/>
      <c r="N98" s="577"/>
      <c r="O98" s="577"/>
      <c r="P98" s="57"/>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Q98" s="56"/>
      <c r="AR98" s="56"/>
    </row>
    <row r="99" spans="1:75" ht="0" hidden="1" customHeight="1" x14ac:dyDescent="0.35">
      <c r="C99" s="124"/>
      <c r="D99" s="124"/>
      <c r="E99" s="124"/>
      <c r="F99" s="139"/>
      <c r="G99" s="124"/>
      <c r="H99" s="576"/>
      <c r="I99" s="576"/>
      <c r="J99" s="576"/>
      <c r="K99" s="576"/>
      <c r="L99" s="577"/>
      <c r="M99" s="577"/>
      <c r="N99" s="577"/>
      <c r="O99" s="577"/>
      <c r="P99" s="57"/>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Q99" s="56"/>
      <c r="AR99" s="56"/>
    </row>
    <row r="100" spans="1:75" ht="0" hidden="1" customHeight="1" x14ac:dyDescent="0.25">
      <c r="C100" s="124"/>
      <c r="D100" s="124"/>
      <c r="E100" s="124"/>
      <c r="F100" s="139"/>
      <c r="G100" s="124"/>
      <c r="H100" s="576"/>
      <c r="I100" s="576"/>
      <c r="J100" s="576"/>
      <c r="K100" s="576"/>
      <c r="L100" s="577"/>
      <c r="M100" s="577"/>
      <c r="N100" s="577"/>
      <c r="O100" s="577"/>
      <c r="P100" s="57"/>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Q100" s="35"/>
      <c r="AR100" s="35"/>
    </row>
    <row r="101" spans="1:75" ht="0" hidden="1" customHeight="1" x14ac:dyDescent="0.35">
      <c r="C101" s="124"/>
      <c r="D101" s="124"/>
      <c r="E101" s="124"/>
      <c r="F101" s="139"/>
      <c r="G101" s="124"/>
      <c r="H101" s="576"/>
      <c r="I101" s="576"/>
      <c r="J101" s="576"/>
      <c r="K101" s="576"/>
      <c r="L101" s="577"/>
      <c r="M101" s="577"/>
      <c r="N101" s="577"/>
      <c r="O101" s="577"/>
      <c r="P101" s="57"/>
      <c r="AQ101" s="56"/>
      <c r="AR101" s="56"/>
    </row>
    <row r="102" spans="1:75" ht="18" customHeight="1" x14ac:dyDescent="0.35">
      <c r="C102" s="124"/>
      <c r="D102" s="124"/>
      <c r="E102" s="124"/>
      <c r="F102" s="139"/>
      <c r="G102" s="124"/>
      <c r="H102" s="576"/>
      <c r="I102" s="576"/>
      <c r="J102" s="576"/>
      <c r="K102" s="576"/>
      <c r="L102" s="577"/>
      <c r="M102" s="577"/>
      <c r="N102" s="577"/>
      <c r="O102" s="577"/>
      <c r="P102" s="57"/>
      <c r="AQ102" s="56"/>
      <c r="AR102" s="56"/>
    </row>
    <row r="103" spans="1:75" ht="18" customHeight="1" x14ac:dyDescent="0.25">
      <c r="C103" s="124"/>
      <c r="D103" s="124"/>
      <c r="E103" s="124"/>
      <c r="F103" s="139"/>
      <c r="G103" s="124"/>
      <c r="H103" s="576"/>
      <c r="I103" s="576"/>
      <c r="J103" s="576"/>
      <c r="K103" s="576"/>
      <c r="L103" s="577"/>
      <c r="M103" s="577"/>
      <c r="N103" s="577"/>
      <c r="O103" s="577"/>
      <c r="P103" s="57"/>
    </row>
    <row r="104" spans="1:75" ht="9" customHeight="1" x14ac:dyDescent="0.35">
      <c r="E104" s="58"/>
      <c r="F104" s="140"/>
      <c r="Z104" s="61"/>
      <c r="AC104" s="3"/>
      <c r="AD104" s="3"/>
      <c r="AE104" s="3"/>
      <c r="AF104" s="47"/>
      <c r="AJ104" s="3"/>
    </row>
    <row r="105" spans="1:75" ht="24" customHeight="1" x14ac:dyDescent="0.35">
      <c r="B105"/>
      <c r="C105" s="574" t="s">
        <v>119</v>
      </c>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4"/>
      <c r="AL105" s="574"/>
      <c r="AM105" s="574"/>
      <c r="AN105" s="574"/>
      <c r="AO105" s="574"/>
      <c r="AP105" s="150"/>
    </row>
    <row r="106" spans="1:75" s="60" customFormat="1" ht="12" customHeight="1" x14ac:dyDescent="0.3">
      <c r="E106" s="34"/>
      <c r="F106" s="140"/>
      <c r="G106"/>
      <c r="H106"/>
      <c r="I106"/>
      <c r="J106"/>
      <c r="K106"/>
      <c r="L106"/>
      <c r="M106"/>
      <c r="N106"/>
      <c r="O106"/>
      <c r="P106"/>
      <c r="Q106"/>
      <c r="R106"/>
      <c r="S106"/>
      <c r="T106"/>
      <c r="U106"/>
      <c r="V106"/>
      <c r="W106"/>
      <c r="X106"/>
      <c r="Y106"/>
      <c r="Z106"/>
      <c r="AA106"/>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row>
    <row r="107" spans="1:75" s="151" customFormat="1" ht="12.75" customHeight="1" x14ac:dyDescent="0.25">
      <c r="A107"/>
    </row>
    <row r="108" spans="1:75" s="151" customFormat="1" ht="12.75" customHeight="1" x14ac:dyDescent="0.25"/>
    <row r="109" spans="1:75" s="151" customFormat="1" ht="12.75" customHeight="1" x14ac:dyDescent="0.25"/>
    <row r="110" spans="1:75" s="151" customFormat="1" ht="12.75" customHeight="1" x14ac:dyDescent="0.25"/>
    <row r="111" spans="1:75" s="151" customFormat="1" ht="12.75" customHeight="1" x14ac:dyDescent="0.25"/>
    <row r="112" spans="1:75" s="151" customFormat="1" ht="12.75" customHeight="1" x14ac:dyDescent="0.25"/>
    <row r="113" s="151" customFormat="1" ht="12.75" customHeight="1" x14ac:dyDescent="0.25"/>
    <row r="114" s="151" customFormat="1" ht="12.75" customHeight="1" x14ac:dyDescent="0.25"/>
    <row r="115" s="151" customFormat="1" ht="12.75" customHeight="1" x14ac:dyDescent="0.25"/>
    <row r="116" s="151" customFormat="1" ht="12.75" customHeight="1" x14ac:dyDescent="0.25"/>
    <row r="117" s="151" customFormat="1" ht="12.75" customHeight="1" x14ac:dyDescent="0.25"/>
    <row r="118" s="151" customFormat="1" ht="12.75" customHeight="1" x14ac:dyDescent="0.25"/>
    <row r="119" s="151" customFormat="1" ht="12.75" customHeight="1" x14ac:dyDescent="0.25"/>
    <row r="120" s="151" customFormat="1" ht="12.75" customHeight="1" x14ac:dyDescent="0.25"/>
    <row r="121" s="151" customFormat="1" ht="12.75" customHeight="1" x14ac:dyDescent="0.25"/>
    <row r="122" s="151" customFormat="1" ht="12.75" customHeight="1" x14ac:dyDescent="0.25"/>
    <row r="123" s="151" customFormat="1" ht="12.75" customHeight="1" x14ac:dyDescent="0.25"/>
    <row r="124" s="151" customFormat="1" ht="12.75" customHeight="1" x14ac:dyDescent="0.25"/>
    <row r="125" s="151" customFormat="1" ht="12.75" customHeight="1" x14ac:dyDescent="0.25"/>
    <row r="126" s="151" customFormat="1" ht="12.75" customHeight="1" x14ac:dyDescent="0.25"/>
    <row r="127" s="151" customFormat="1" ht="12.75" customHeight="1" x14ac:dyDescent="0.25"/>
    <row r="128" s="151" customFormat="1" ht="12.75" customHeight="1" x14ac:dyDescent="0.25"/>
    <row r="129" s="151" customFormat="1" ht="12.75" customHeight="1" x14ac:dyDescent="0.25"/>
    <row r="130" s="151" customFormat="1" ht="12.75" customHeight="1" x14ac:dyDescent="0.25"/>
    <row r="131" s="151" customFormat="1" ht="12.75" customHeight="1" x14ac:dyDescent="0.25"/>
    <row r="132" s="151" customFormat="1" ht="12.75" customHeight="1" x14ac:dyDescent="0.25"/>
    <row r="133" s="151" customFormat="1" ht="12.75" customHeight="1" x14ac:dyDescent="0.25"/>
    <row r="134" s="151" customFormat="1" ht="12.75" customHeight="1" x14ac:dyDescent="0.25"/>
    <row r="135" s="151" customFormat="1" ht="12.75" customHeight="1" x14ac:dyDescent="0.25"/>
    <row r="136" s="151" customFormat="1" ht="12.75" customHeight="1" x14ac:dyDescent="0.25"/>
    <row r="137" s="151" customFormat="1" ht="12.75" customHeight="1" x14ac:dyDescent="0.25"/>
    <row r="138" s="151" customFormat="1" ht="12.75" customHeight="1" x14ac:dyDescent="0.25"/>
    <row r="139" s="151" customFormat="1" ht="12.75" customHeight="1" x14ac:dyDescent="0.25"/>
    <row r="140" s="151" customFormat="1" ht="12.75" customHeight="1" x14ac:dyDescent="0.25"/>
    <row r="141" s="151" customFormat="1" ht="12.75" customHeight="1" x14ac:dyDescent="0.25"/>
    <row r="142" s="151" customFormat="1" ht="12.75" customHeight="1" x14ac:dyDescent="0.25"/>
    <row r="143" s="151" customFormat="1" ht="12.75" customHeight="1" x14ac:dyDescent="0.25"/>
    <row r="144" s="151" customFormat="1" ht="12.75" customHeight="1" x14ac:dyDescent="0.25"/>
    <row r="145" s="151" customFormat="1" ht="12.75" customHeight="1" x14ac:dyDescent="0.25"/>
    <row r="146" s="151" customFormat="1" ht="12.75" customHeight="1" x14ac:dyDescent="0.25"/>
    <row r="147" s="151" customFormat="1" ht="12.75" customHeight="1" x14ac:dyDescent="0.25"/>
    <row r="148" s="151" customFormat="1" ht="12.75" customHeight="1" x14ac:dyDescent="0.25"/>
    <row r="149" s="151" customFormat="1" ht="12.75" customHeight="1" x14ac:dyDescent="0.25"/>
    <row r="150" s="151" customFormat="1" ht="12.75" customHeight="1" x14ac:dyDescent="0.25"/>
    <row r="151" s="151" customFormat="1" ht="12.75" customHeight="1" x14ac:dyDescent="0.25"/>
    <row r="152" s="151" customFormat="1" ht="12.75" customHeight="1" x14ac:dyDescent="0.25"/>
    <row r="153" s="151" customFormat="1" ht="12.75" customHeight="1" x14ac:dyDescent="0.25"/>
  </sheetData>
  <mergeCells count="273">
    <mergeCell ref="H88:K88"/>
    <mergeCell ref="L88:O88"/>
    <mergeCell ref="H89:K89"/>
    <mergeCell ref="L89:O89"/>
    <mergeCell ref="H94:K94"/>
    <mergeCell ref="L94:O94"/>
    <mergeCell ref="H95:K95"/>
    <mergeCell ref="L95:O95"/>
    <mergeCell ref="H92:K92"/>
    <mergeCell ref="L92:O92"/>
    <mergeCell ref="H93:K93"/>
    <mergeCell ref="L93:O93"/>
    <mergeCell ref="H90:K90"/>
    <mergeCell ref="L90:O90"/>
    <mergeCell ref="H98:K98"/>
    <mergeCell ref="L98:O98"/>
    <mergeCell ref="H96:K96"/>
    <mergeCell ref="L96:O96"/>
    <mergeCell ref="H97:K97"/>
    <mergeCell ref="L97:O97"/>
    <mergeCell ref="H91:K91"/>
    <mergeCell ref="L91:O91"/>
    <mergeCell ref="H76:K76"/>
    <mergeCell ref="L76:O76"/>
    <mergeCell ref="H77:K77"/>
    <mergeCell ref="L77:O77"/>
    <mergeCell ref="H86:K86"/>
    <mergeCell ref="L86:O86"/>
    <mergeCell ref="H87:K87"/>
    <mergeCell ref="L87:O87"/>
    <mergeCell ref="H84:K84"/>
    <mergeCell ref="L84:O84"/>
    <mergeCell ref="H85:K85"/>
    <mergeCell ref="L85:O85"/>
    <mergeCell ref="H82:K82"/>
    <mergeCell ref="L82:O82"/>
    <mergeCell ref="H83:K83"/>
    <mergeCell ref="L83:O83"/>
    <mergeCell ref="C2:AP2"/>
    <mergeCell ref="H55:K55"/>
    <mergeCell ref="L55:O55"/>
    <mergeCell ref="H31:K31"/>
    <mergeCell ref="H52:K52"/>
    <mergeCell ref="H53:K53"/>
    <mergeCell ref="H54:K54"/>
    <mergeCell ref="H24:K24"/>
    <mergeCell ref="R12:S12"/>
    <mergeCell ref="C4:AP4"/>
    <mergeCell ref="C3:AP3"/>
    <mergeCell ref="T13:U13"/>
    <mergeCell ref="T12:U12"/>
    <mergeCell ref="AL12:AM12"/>
    <mergeCell ref="P10:Q10"/>
    <mergeCell ref="J12:K12"/>
    <mergeCell ref="Z11:AA11"/>
    <mergeCell ref="H50:K50"/>
    <mergeCell ref="H51:K51"/>
    <mergeCell ref="H32:K32"/>
    <mergeCell ref="L47:O47"/>
    <mergeCell ref="L52:O52"/>
    <mergeCell ref="H49:K49"/>
    <mergeCell ref="H42:K42"/>
    <mergeCell ref="H103:K103"/>
    <mergeCell ref="L103:O103"/>
    <mergeCell ref="L99:O99"/>
    <mergeCell ref="H100:K100"/>
    <mergeCell ref="L100:O100"/>
    <mergeCell ref="H101:K101"/>
    <mergeCell ref="L101:O101"/>
    <mergeCell ref="H99:K99"/>
    <mergeCell ref="H102:K102"/>
    <mergeCell ref="L102:O102"/>
    <mergeCell ref="H72:K72"/>
    <mergeCell ref="L72:O72"/>
    <mergeCell ref="L69:O69"/>
    <mergeCell ref="L81:O81"/>
    <mergeCell ref="H70:K70"/>
    <mergeCell ref="L70:O70"/>
    <mergeCell ref="H71:K71"/>
    <mergeCell ref="L71:O71"/>
    <mergeCell ref="H65:K65"/>
    <mergeCell ref="L65:O65"/>
    <mergeCell ref="H75:K75"/>
    <mergeCell ref="L75:O75"/>
    <mergeCell ref="H73:K73"/>
    <mergeCell ref="L73:O73"/>
    <mergeCell ref="H74:K74"/>
    <mergeCell ref="L74:O74"/>
    <mergeCell ref="H80:K80"/>
    <mergeCell ref="L80:O80"/>
    <mergeCell ref="H81:K81"/>
    <mergeCell ref="H78:K78"/>
    <mergeCell ref="L78:O78"/>
    <mergeCell ref="H79:K79"/>
    <mergeCell ref="L79:O79"/>
    <mergeCell ref="H69:K69"/>
    <mergeCell ref="L53:O53"/>
    <mergeCell ref="L54:O54"/>
    <mergeCell ref="H64:K64"/>
    <mergeCell ref="H67:K67"/>
    <mergeCell ref="L67:O67"/>
    <mergeCell ref="H68:K68"/>
    <mergeCell ref="L68:O68"/>
    <mergeCell ref="H60:K60"/>
    <mergeCell ref="L61:O61"/>
    <mergeCell ref="H66:K66"/>
    <mergeCell ref="L56:O56"/>
    <mergeCell ref="L57:O57"/>
    <mergeCell ref="H56:K56"/>
    <mergeCell ref="H57:K57"/>
    <mergeCell ref="L66:O66"/>
    <mergeCell ref="L63:O63"/>
    <mergeCell ref="H62:K62"/>
    <mergeCell ref="L62:O62"/>
    <mergeCell ref="H61:K61"/>
    <mergeCell ref="L64:O64"/>
    <mergeCell ref="L58:O58"/>
    <mergeCell ref="H58:K58"/>
    <mergeCell ref="H59:K59"/>
    <mergeCell ref="L60:O60"/>
    <mergeCell ref="L59:O59"/>
    <mergeCell ref="H63:K63"/>
    <mergeCell ref="AH12:AI12"/>
    <mergeCell ref="AJ12:AK12"/>
    <mergeCell ref="L24:O24"/>
    <mergeCell ref="AF13:AG13"/>
    <mergeCell ref="AB13:AC13"/>
    <mergeCell ref="AD13:AE13"/>
    <mergeCell ref="P15:V15"/>
    <mergeCell ref="X15:AD15"/>
    <mergeCell ref="AH13:AI13"/>
    <mergeCell ref="AF15:AL15"/>
    <mergeCell ref="AL13:AM13"/>
    <mergeCell ref="N13:O13"/>
    <mergeCell ref="P13:Q13"/>
    <mergeCell ref="L44:O44"/>
    <mergeCell ref="L48:O48"/>
    <mergeCell ref="L50:O50"/>
    <mergeCell ref="L51:O51"/>
    <mergeCell ref="H36:K36"/>
    <mergeCell ref="L36:O36"/>
    <mergeCell ref="H45:K45"/>
    <mergeCell ref="L45:O45"/>
    <mergeCell ref="H46:K46"/>
    <mergeCell ref="L46:O46"/>
    <mergeCell ref="H47:K47"/>
    <mergeCell ref="L41:O41"/>
    <mergeCell ref="H44:K44"/>
    <mergeCell ref="H48:K48"/>
    <mergeCell ref="L42:O42"/>
    <mergeCell ref="L49:O49"/>
    <mergeCell ref="H33:K33"/>
    <mergeCell ref="L33:O33"/>
    <mergeCell ref="H34:K34"/>
    <mergeCell ref="L34:O34"/>
    <mergeCell ref="AJ13:AK13"/>
    <mergeCell ref="H37:K37"/>
    <mergeCell ref="L37:O37"/>
    <mergeCell ref="L30:O30"/>
    <mergeCell ref="H28:K28"/>
    <mergeCell ref="H29:K29"/>
    <mergeCell ref="Z13:AA13"/>
    <mergeCell ref="H22:K22"/>
    <mergeCell ref="H35:K35"/>
    <mergeCell ref="L35:O35"/>
    <mergeCell ref="L29:O29"/>
    <mergeCell ref="L22:O22"/>
    <mergeCell ref="L23:O23"/>
    <mergeCell ref="L32:O32"/>
    <mergeCell ref="H25:K25"/>
    <mergeCell ref="L25:O25"/>
    <mergeCell ref="H26:K26"/>
    <mergeCell ref="L31:O31"/>
    <mergeCell ref="H27:K27"/>
    <mergeCell ref="L27:O27"/>
    <mergeCell ref="L28:O28"/>
    <mergeCell ref="R13:S13"/>
    <mergeCell ref="L26:O26"/>
    <mergeCell ref="R21:AC21"/>
    <mergeCell ref="L12:M12"/>
    <mergeCell ref="P12:Q12"/>
    <mergeCell ref="L11:M11"/>
    <mergeCell ref="H12:I12"/>
    <mergeCell ref="H13:I13"/>
    <mergeCell ref="J13:K13"/>
    <mergeCell ref="N12:O12"/>
    <mergeCell ref="L13:M13"/>
    <mergeCell ref="P11:Q11"/>
    <mergeCell ref="R11:S11"/>
    <mergeCell ref="H23:K23"/>
    <mergeCell ref="H6:U6"/>
    <mergeCell ref="T8:U8"/>
    <mergeCell ref="R8:S8"/>
    <mergeCell ref="P8:Q8"/>
    <mergeCell ref="N8:O8"/>
    <mergeCell ref="L8:M8"/>
    <mergeCell ref="J8:K8"/>
    <mergeCell ref="H8:I8"/>
    <mergeCell ref="T7:U7"/>
    <mergeCell ref="R7:S7"/>
    <mergeCell ref="L10:M10"/>
    <mergeCell ref="H10:I10"/>
    <mergeCell ref="H11:I11"/>
    <mergeCell ref="L9:M9"/>
    <mergeCell ref="J9:K9"/>
    <mergeCell ref="J11:K11"/>
    <mergeCell ref="J7:K7"/>
    <mergeCell ref="H7:I7"/>
    <mergeCell ref="P7:Q7"/>
    <mergeCell ref="N7:O7"/>
    <mergeCell ref="L7:M7"/>
    <mergeCell ref="J10:K10"/>
    <mergeCell ref="H9:I9"/>
    <mergeCell ref="T9:U9"/>
    <mergeCell ref="R9:S9"/>
    <mergeCell ref="T11:U11"/>
    <mergeCell ref="T10:U10"/>
    <mergeCell ref="R10:S10"/>
    <mergeCell ref="Z8:AA8"/>
    <mergeCell ref="AB8:AC8"/>
    <mergeCell ref="AL7:AM7"/>
    <mergeCell ref="N9:O9"/>
    <mergeCell ref="Z10:AA10"/>
    <mergeCell ref="P9:Q9"/>
    <mergeCell ref="AD8:AE8"/>
    <mergeCell ref="AF8:AG8"/>
    <mergeCell ref="AH8:AI8"/>
    <mergeCell ref="AF11:AG11"/>
    <mergeCell ref="AB11:AC11"/>
    <mergeCell ref="AD11:AE11"/>
    <mergeCell ref="AB9:AC9"/>
    <mergeCell ref="AD9:AE9"/>
    <mergeCell ref="AF9:AG9"/>
    <mergeCell ref="N11:O11"/>
    <mergeCell ref="N10:O10"/>
    <mergeCell ref="AJ8:AK8"/>
    <mergeCell ref="AJ10:AK10"/>
    <mergeCell ref="Z12:AA12"/>
    <mergeCell ref="AL8:AM8"/>
    <mergeCell ref="AJ9:AK9"/>
    <mergeCell ref="AH9:AI9"/>
    <mergeCell ref="Z6:AM6"/>
    <mergeCell ref="Z7:AA7"/>
    <mergeCell ref="AB7:AC7"/>
    <mergeCell ref="AD7:AE7"/>
    <mergeCell ref="AF7:AG7"/>
    <mergeCell ref="AH7:AI7"/>
    <mergeCell ref="AJ7:AK7"/>
    <mergeCell ref="Z9:AA9"/>
    <mergeCell ref="AD21:AO21"/>
    <mergeCell ref="H30:K30"/>
    <mergeCell ref="C105:AO105"/>
    <mergeCell ref="AL9:AM9"/>
    <mergeCell ref="H43:K43"/>
    <mergeCell ref="L43:O43"/>
    <mergeCell ref="H38:K38"/>
    <mergeCell ref="L38:O38"/>
    <mergeCell ref="H39:K39"/>
    <mergeCell ref="L39:O39"/>
    <mergeCell ref="H40:K40"/>
    <mergeCell ref="L40:O40"/>
    <mergeCell ref="H41:K41"/>
    <mergeCell ref="AL10:AM10"/>
    <mergeCell ref="AH11:AI11"/>
    <mergeCell ref="AJ11:AK11"/>
    <mergeCell ref="AB10:AC10"/>
    <mergeCell ref="AD10:AE10"/>
    <mergeCell ref="AD12:AE12"/>
    <mergeCell ref="AF12:AG12"/>
    <mergeCell ref="AB12:AC12"/>
    <mergeCell ref="AF10:AG10"/>
    <mergeCell ref="AL11:AM11"/>
    <mergeCell ref="AH10:AI10"/>
  </mergeCells>
  <phoneticPr fontId="0" type="noConversion"/>
  <printOptions horizontalCentered="1" verticalCentered="1"/>
  <pageMargins left="0.25" right="0.25" top="0.25" bottom="0.25" header="0" footer="0"/>
  <pageSetup scale="31" orientation="landscape" r:id="rId1"/>
  <headerFooter alignWithMargins="0"/>
  <rowBreaks count="1" manualBreakCount="1">
    <brk id="107" max="16383" man="1"/>
  </rowBreaks>
  <colBreaks count="1" manualBreakCount="1">
    <brk id="4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M25"/>
  <sheetViews>
    <sheetView showGridLines="0" zoomScaleNormal="100" workbookViewId="0">
      <selection activeCell="A2" sqref="A2"/>
    </sheetView>
  </sheetViews>
  <sheetFormatPr defaultColWidth="8.81640625" defaultRowHeight="14.5" x14ac:dyDescent="0.35"/>
  <cols>
    <col min="1" max="1" width="4.26953125" style="359" customWidth="1"/>
    <col min="2" max="2" width="3.453125" style="359" customWidth="1"/>
    <col min="3" max="3" width="6.81640625" style="359" customWidth="1"/>
    <col min="4" max="4" width="8.81640625" style="359" customWidth="1"/>
    <col min="5" max="5" width="39" style="359" customWidth="1"/>
    <col min="6" max="6" width="22.453125" style="359" customWidth="1"/>
    <col min="7" max="9" width="8.81640625" style="359" customWidth="1"/>
    <col min="10" max="10" width="12" style="359" customWidth="1"/>
    <col min="11" max="11" width="8.81640625" style="359" customWidth="1"/>
    <col min="12" max="12" width="18.26953125" style="359" customWidth="1"/>
    <col min="13" max="13" width="8.81640625" style="359" customWidth="1"/>
    <col min="14" max="16384" width="8.81640625" style="359"/>
  </cols>
  <sheetData>
    <row r="2" spans="1:13" ht="84" customHeight="1" x14ac:dyDescent="0.5">
      <c r="B2" s="360"/>
      <c r="C2" s="361"/>
      <c r="K2" s="362"/>
      <c r="M2" s="362"/>
    </row>
    <row r="3" spans="1:13" ht="15" customHeight="1" x14ac:dyDescent="0.5">
      <c r="B3" s="360"/>
    </row>
    <row r="4" spans="1:13" x14ac:dyDescent="0.35">
      <c r="A4" s="363" t="s">
        <v>103</v>
      </c>
      <c r="B4" s="364"/>
      <c r="C4" s="364"/>
      <c r="D4" s="364"/>
      <c r="E4" s="364"/>
      <c r="F4" s="364"/>
      <c r="G4" s="364"/>
      <c r="H4" s="364"/>
      <c r="I4" s="364"/>
      <c r="J4" s="364"/>
      <c r="K4" s="364"/>
    </row>
    <row r="5" spans="1:13" x14ac:dyDescent="0.35">
      <c r="A5" s="595" t="s">
        <v>104</v>
      </c>
      <c r="B5" s="595"/>
      <c r="C5" s="595"/>
      <c r="D5" s="595"/>
      <c r="E5" s="595"/>
      <c r="F5" s="595"/>
      <c r="G5" s="364"/>
      <c r="H5" s="364"/>
      <c r="I5" s="364"/>
      <c r="J5" s="364"/>
      <c r="K5" s="364"/>
    </row>
    <row r="6" spans="1:13" x14ac:dyDescent="0.35">
      <c r="A6" s="364"/>
      <c r="B6" s="364"/>
      <c r="C6" s="364"/>
      <c r="D6" s="364"/>
      <c r="E6" s="364"/>
      <c r="F6" s="364"/>
      <c r="G6" s="364"/>
      <c r="H6" s="364"/>
      <c r="I6" s="364"/>
      <c r="J6" s="364"/>
      <c r="K6" s="364"/>
    </row>
    <row r="7" spans="1:13" x14ac:dyDescent="0.35">
      <c r="A7" s="364"/>
      <c r="B7" s="364"/>
      <c r="C7" s="364"/>
      <c r="D7" s="364"/>
      <c r="E7" s="364"/>
      <c r="F7" s="364"/>
      <c r="G7" s="364"/>
      <c r="H7" s="364"/>
      <c r="I7" s="364"/>
      <c r="J7" s="364"/>
      <c r="K7" s="364"/>
    </row>
    <row r="8" spans="1:13" x14ac:dyDescent="0.35">
      <c r="A8" s="363" t="s">
        <v>105</v>
      </c>
      <c r="B8" s="364"/>
      <c r="C8" s="364"/>
      <c r="D8" s="364"/>
      <c r="E8" s="364"/>
      <c r="F8" s="364"/>
      <c r="G8" s="364"/>
      <c r="H8" s="364"/>
      <c r="I8" s="364"/>
      <c r="J8" s="364"/>
      <c r="K8" s="364"/>
    </row>
    <row r="9" spans="1:13" x14ac:dyDescent="0.35">
      <c r="A9" s="595" t="s">
        <v>106</v>
      </c>
      <c r="B9" s="595"/>
      <c r="C9" s="595"/>
      <c r="D9" s="595"/>
      <c r="E9" s="595"/>
      <c r="F9" s="595"/>
      <c r="G9" s="364"/>
      <c r="H9" s="364"/>
      <c r="I9" s="364"/>
      <c r="J9" s="364"/>
      <c r="K9" s="364"/>
    </row>
    <row r="10" spans="1:13" x14ac:dyDescent="0.35">
      <c r="A10" s="364"/>
      <c r="B10" s="364"/>
      <c r="C10" s="364"/>
      <c r="D10" s="364"/>
      <c r="E10" s="364"/>
      <c r="F10" s="364"/>
      <c r="G10" s="364"/>
      <c r="H10" s="364"/>
      <c r="I10" s="364"/>
      <c r="J10" s="364"/>
      <c r="K10" s="364"/>
    </row>
    <row r="11" spans="1:13" x14ac:dyDescent="0.35">
      <c r="A11" s="364"/>
      <c r="B11" s="364"/>
      <c r="C11" s="364"/>
      <c r="D11" s="364"/>
      <c r="E11" s="364"/>
      <c r="F11" s="364"/>
      <c r="G11" s="364"/>
      <c r="H11" s="364"/>
      <c r="I11" s="364"/>
      <c r="J11" s="364"/>
      <c r="K11" s="364"/>
    </row>
    <row r="12" spans="1:13" x14ac:dyDescent="0.35">
      <c r="A12" s="596" t="s">
        <v>107</v>
      </c>
      <c r="B12" s="596"/>
      <c r="C12" s="596"/>
      <c r="D12" s="596"/>
      <c r="E12" s="596"/>
      <c r="F12" s="596"/>
      <c r="G12" s="596"/>
      <c r="H12" s="596"/>
      <c r="I12" s="596"/>
      <c r="J12" s="596"/>
      <c r="K12" s="364"/>
    </row>
    <row r="13" spans="1:13" ht="19.5" customHeight="1" x14ac:dyDescent="0.35">
      <c r="A13" s="364" t="s">
        <v>108</v>
      </c>
      <c r="B13" s="364"/>
      <c r="C13" s="364"/>
      <c r="D13" s="364"/>
      <c r="E13" s="364"/>
      <c r="F13" s="364" t="s">
        <v>109</v>
      </c>
      <c r="G13" s="364"/>
      <c r="H13" s="364"/>
      <c r="I13" s="364"/>
      <c r="J13" s="364"/>
      <c r="K13" s="364"/>
    </row>
    <row r="14" spans="1:13" ht="18" customHeight="1" x14ac:dyDescent="0.35">
      <c r="A14" s="365" t="s">
        <v>94</v>
      </c>
      <c r="B14" s="365"/>
      <c r="C14" s="365"/>
      <c r="D14" s="365"/>
      <c r="E14" s="364"/>
      <c r="F14" s="365" t="s">
        <v>96</v>
      </c>
      <c r="G14" s="365"/>
      <c r="H14" s="365"/>
      <c r="I14" s="365"/>
      <c r="J14" s="365"/>
      <c r="K14" s="364"/>
    </row>
    <row r="15" spans="1:13" x14ac:dyDescent="0.35">
      <c r="A15" s="365" t="s">
        <v>95</v>
      </c>
      <c r="B15" s="365"/>
      <c r="C15" s="365"/>
      <c r="D15" s="365"/>
      <c r="E15" s="364"/>
      <c r="F15" s="365" t="s">
        <v>110</v>
      </c>
      <c r="G15" s="365"/>
      <c r="H15" s="365"/>
      <c r="I15" s="365"/>
      <c r="J15" s="365"/>
      <c r="K15" s="364"/>
    </row>
    <row r="16" spans="1:13" x14ac:dyDescent="0.35">
      <c r="A16" s="597" t="s">
        <v>111</v>
      </c>
      <c r="B16" s="597"/>
      <c r="C16" s="597"/>
      <c r="D16" s="597"/>
      <c r="E16" s="364"/>
      <c r="F16" s="366" t="s">
        <v>112</v>
      </c>
      <c r="G16" s="365"/>
      <c r="H16" s="365"/>
      <c r="I16" s="365"/>
      <c r="J16" s="365"/>
      <c r="K16" s="364"/>
    </row>
    <row r="17" spans="1:12" x14ac:dyDescent="0.35">
      <c r="A17" s="365"/>
      <c r="B17" s="365"/>
      <c r="C17" s="365"/>
      <c r="D17" s="365"/>
      <c r="E17" s="364"/>
      <c r="F17" s="365"/>
      <c r="G17" s="365"/>
      <c r="H17" s="365"/>
      <c r="I17" s="365"/>
      <c r="J17" s="365"/>
      <c r="K17" s="364"/>
    </row>
    <row r="18" spans="1:12" x14ac:dyDescent="0.35">
      <c r="A18" s="365" t="s">
        <v>113</v>
      </c>
      <c r="B18" s="365"/>
      <c r="C18" s="365"/>
      <c r="D18" s="365"/>
      <c r="E18" s="364"/>
      <c r="F18" s="365"/>
      <c r="G18" s="365"/>
      <c r="H18" s="365"/>
      <c r="I18" s="365"/>
      <c r="J18" s="365"/>
      <c r="K18" s="364"/>
    </row>
    <row r="19" spans="1:12" x14ac:dyDescent="0.35">
      <c r="A19" s="365" t="s">
        <v>114</v>
      </c>
      <c r="B19" s="364"/>
      <c r="C19" s="365"/>
      <c r="D19" s="365"/>
      <c r="E19" s="365"/>
      <c r="F19" s="365"/>
      <c r="G19" s="365"/>
      <c r="H19" s="365"/>
      <c r="I19" s="365"/>
      <c r="J19" s="365"/>
      <c r="K19" s="364"/>
    </row>
    <row r="20" spans="1:12" x14ac:dyDescent="0.35">
      <c r="A20" s="365" t="s">
        <v>118</v>
      </c>
      <c r="B20" s="364"/>
      <c r="C20" s="365"/>
      <c r="D20" s="365"/>
      <c r="E20" s="365"/>
      <c r="F20" s="365"/>
      <c r="G20" s="365"/>
      <c r="H20" s="365"/>
      <c r="I20" s="365"/>
      <c r="J20" s="365"/>
      <c r="K20" s="364"/>
    </row>
    <row r="21" spans="1:12" x14ac:dyDescent="0.35">
      <c r="A21" s="597" t="s">
        <v>115</v>
      </c>
      <c r="B21" s="597"/>
      <c r="C21" s="597"/>
      <c r="D21" s="597"/>
      <c r="E21" s="365"/>
      <c r="F21" s="365"/>
      <c r="G21" s="365"/>
      <c r="H21" s="365"/>
      <c r="I21" s="365"/>
      <c r="J21" s="365"/>
      <c r="K21" s="364"/>
    </row>
    <row r="22" spans="1:12" x14ac:dyDescent="0.35">
      <c r="A22" s="364"/>
      <c r="B22" s="364"/>
      <c r="C22" s="364"/>
      <c r="D22" s="364"/>
      <c r="E22" s="364"/>
      <c r="F22" s="364"/>
      <c r="G22" s="364"/>
      <c r="H22" s="364"/>
      <c r="I22" s="364"/>
      <c r="J22" s="364"/>
      <c r="K22" s="364"/>
    </row>
    <row r="23" spans="1:12" ht="16.5" customHeight="1" x14ac:dyDescent="0.35">
      <c r="A23" s="594" t="s">
        <v>116</v>
      </c>
      <c r="B23" s="594"/>
      <c r="C23" s="594"/>
      <c r="D23" s="594"/>
      <c r="E23" s="594"/>
      <c r="F23" s="594"/>
      <c r="G23" s="594"/>
      <c r="H23" s="594"/>
      <c r="I23" s="594"/>
      <c r="J23" s="367"/>
      <c r="K23" s="364"/>
    </row>
    <row r="24" spans="1:12" ht="15" customHeight="1" x14ac:dyDescent="0.35">
      <c r="A24" s="594" t="s">
        <v>117</v>
      </c>
      <c r="B24" s="594"/>
      <c r="C24" s="594"/>
      <c r="D24" s="594"/>
      <c r="E24" s="594"/>
      <c r="F24" s="594"/>
      <c r="G24" s="594"/>
      <c r="H24" s="594"/>
      <c r="I24" s="594"/>
      <c r="J24" s="367"/>
      <c r="K24" s="367"/>
      <c r="L24" s="367"/>
    </row>
    <row r="25" spans="1:12" x14ac:dyDescent="0.35">
      <c r="C25" s="368"/>
      <c r="D25" s="368"/>
      <c r="E25" s="368"/>
      <c r="F25" s="368"/>
      <c r="G25" s="368"/>
      <c r="H25" s="368"/>
      <c r="I25" s="368"/>
      <c r="J25" s="368"/>
      <c r="K25" s="368"/>
      <c r="L25" s="368"/>
    </row>
  </sheetData>
  <mergeCells count="7">
    <mergeCell ref="A24:I24"/>
    <mergeCell ref="A5:F5"/>
    <mergeCell ref="A9:F9"/>
    <mergeCell ref="A12:J12"/>
    <mergeCell ref="A16:D16"/>
    <mergeCell ref="A21:D21"/>
    <mergeCell ref="A23:I23"/>
  </mergeCells>
  <hyperlinks>
    <hyperlink ref="A16" r:id="rId1" xr:uid="{00000000-0004-0000-1400-000000000000}"/>
    <hyperlink ref="F16" r:id="rId2" xr:uid="{00000000-0004-0000-1400-000001000000}"/>
    <hyperlink ref="A21" r:id="rId3" xr:uid="{00000000-0004-0000-1400-000002000000}"/>
    <hyperlink ref="A5:F5" r:id="rId4" display="For all STR definitions, please visit www.str.com/resources/glossary " xr:uid="{00000000-0004-0000-1400-000003000000}"/>
    <hyperlink ref="A12:J12" r:id="rId5" display="Please visit our website at www.str.com, or if you need additional assistance please reach out to our Customer Support team." xr:uid="{00000000-0004-0000-1400-000004000000}"/>
    <hyperlink ref="A23:I23" r:id="rId6" display="For the latest in industry news, visit HotelNewsNow.com." xr:uid="{00000000-0004-0000-1400-000005000000}"/>
    <hyperlink ref="A24:I24" r:id="rId7" display="To learn more about the Hotel Data Conference, visit HotelDataConference.com." xr:uid="{00000000-0004-0000-1400-000006000000}"/>
    <hyperlink ref="A9:F9" r:id="rId8" display="For all STR FAQ's, please click here or visit www.str.com/resources/faq" xr:uid="{00000000-0004-0000-1400-000007000000}"/>
  </hyperlinks>
  <printOptions horizontalCentered="1" verticalCentered="1"/>
  <pageMargins left="0.25" right="0.25" top="0.25" bottom="0.25" header="0" footer="0"/>
  <pageSetup scale="93" orientation="landscape" r:id="rId9"/>
  <rowBreaks count="1" manualBreakCount="1">
    <brk id="43" max="16383" man="1"/>
  </rowBreaks>
  <colBreaks count="1" manualBreakCount="1">
    <brk id="13" max="1048575" man="1"/>
  </colBreaks>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AI82"/>
  <sheetViews>
    <sheetView showGridLines="0" zoomScale="80" workbookViewId="0"/>
  </sheetViews>
  <sheetFormatPr defaultRowHeight="12.5" x14ac:dyDescent="0.25"/>
  <cols>
    <col min="1" max="1" width="2.7265625" customWidth="1"/>
    <col min="2" max="2" width="17.7265625" customWidth="1"/>
    <col min="3" max="3" width="19" customWidth="1"/>
    <col min="4" max="4" width="2.7265625" customWidth="1"/>
    <col min="5" max="12" width="12.7265625" customWidth="1"/>
    <col min="13" max="13" width="2.7265625" customWidth="1"/>
    <col min="14" max="14" width="11.7265625" customWidth="1"/>
    <col min="15" max="15" width="1.7265625" customWidth="1"/>
    <col min="16" max="16" width="10.7265625" style="1" customWidth="1"/>
    <col min="17" max="17" width="1.7265625" style="1" customWidth="1"/>
    <col min="18" max="18" width="10.7265625" customWidth="1"/>
    <col min="19" max="19" width="1.7265625" customWidth="1"/>
    <col min="20" max="20" width="10.7265625" customWidth="1"/>
    <col min="21" max="21" width="2.7265625" customWidth="1"/>
    <col min="22" max="23" width="11.7265625" style="151" customWidth="1"/>
    <col min="24" max="24" width="5.7265625" style="151" customWidth="1"/>
    <col min="25" max="35" width="9.1796875" style="151" customWidth="1"/>
  </cols>
  <sheetData>
    <row r="1" spans="2:35" ht="30.75" customHeight="1" x14ac:dyDescent="0.45">
      <c r="B1" s="17" t="s">
        <v>121</v>
      </c>
      <c r="E1" s="9"/>
      <c r="F1" s="9"/>
      <c r="G1" s="9"/>
      <c r="H1" s="9"/>
      <c r="I1" s="9"/>
      <c r="J1" s="9"/>
      <c r="K1" s="9"/>
      <c r="L1" s="9"/>
      <c r="M1" s="9"/>
      <c r="N1" s="9"/>
      <c r="O1" s="9"/>
      <c r="Q1" s="148"/>
      <c r="R1" s="1"/>
      <c r="S1" s="1"/>
      <c r="T1" s="1"/>
      <c r="U1" s="1"/>
    </row>
    <row r="2" spans="2:35" ht="18" customHeight="1" x14ac:dyDescent="0.25">
      <c r="B2" s="483" t="s">
        <v>143</v>
      </c>
      <c r="C2" s="483"/>
      <c r="D2" s="483"/>
      <c r="E2" s="483"/>
      <c r="F2" s="483"/>
      <c r="G2" s="483"/>
      <c r="H2" s="483"/>
      <c r="I2" s="483"/>
      <c r="J2" s="483"/>
      <c r="K2" s="483"/>
      <c r="L2" s="483"/>
      <c r="M2" s="483"/>
      <c r="N2" s="483"/>
      <c r="O2" s="483"/>
      <c r="P2" s="483"/>
      <c r="Q2" s="483"/>
      <c r="R2" s="483"/>
      <c r="S2" s="483"/>
      <c r="T2" s="483"/>
      <c r="U2" s="1"/>
    </row>
    <row r="3" spans="2:35" ht="18" customHeight="1" x14ac:dyDescent="0.25">
      <c r="B3" s="482" t="s">
        <v>144</v>
      </c>
      <c r="C3" s="482"/>
      <c r="D3" s="482"/>
      <c r="E3" s="482"/>
      <c r="F3" s="482"/>
      <c r="G3" s="482"/>
      <c r="H3" s="482"/>
      <c r="I3" s="482"/>
      <c r="J3" s="482"/>
      <c r="K3" s="482"/>
      <c r="L3" s="482"/>
      <c r="M3" s="482"/>
      <c r="N3" s="482"/>
      <c r="O3" s="482"/>
      <c r="P3" s="482"/>
      <c r="Q3" s="482"/>
      <c r="R3" s="482"/>
      <c r="S3" s="482"/>
      <c r="T3" s="482"/>
      <c r="U3" s="1"/>
    </row>
    <row r="4" spans="2:35" ht="18" customHeight="1" x14ac:dyDescent="0.25">
      <c r="B4" s="482" t="s">
        <v>145</v>
      </c>
      <c r="C4" s="482"/>
      <c r="D4" s="482"/>
      <c r="E4" s="482"/>
      <c r="F4" s="482"/>
      <c r="G4" s="482"/>
      <c r="H4" s="482"/>
      <c r="I4" s="482"/>
      <c r="J4" s="482"/>
      <c r="K4" s="482"/>
      <c r="L4" s="482"/>
      <c r="M4" s="482"/>
      <c r="N4" s="482"/>
      <c r="O4" s="482"/>
      <c r="P4" s="482"/>
      <c r="Q4" s="482"/>
      <c r="R4" s="482"/>
      <c r="S4" s="482"/>
      <c r="T4" s="482"/>
      <c r="U4" s="1"/>
    </row>
    <row r="5" spans="2:35" s="85" customFormat="1" ht="21" customHeight="1" x14ac:dyDescent="0.25">
      <c r="B5" s="479"/>
      <c r="C5" s="479"/>
      <c r="D5" s="110"/>
      <c r="E5" s="444" t="s">
        <v>22</v>
      </c>
      <c r="F5" s="444"/>
      <c r="G5" s="444"/>
      <c r="H5" s="444"/>
      <c r="I5" s="444"/>
      <c r="J5" s="444"/>
      <c r="K5" s="444"/>
      <c r="L5" s="492"/>
      <c r="M5" s="313"/>
      <c r="N5" s="488" t="s">
        <v>28</v>
      </c>
      <c r="O5" s="488"/>
      <c r="P5" s="488"/>
      <c r="Q5" s="488"/>
      <c r="R5" s="488"/>
      <c r="S5" s="488"/>
      <c r="T5" s="489"/>
      <c r="V5" s="151"/>
      <c r="W5" s="151"/>
      <c r="X5" s="151"/>
      <c r="Y5" s="151"/>
      <c r="Z5" s="151"/>
      <c r="AA5" s="151"/>
      <c r="AB5" s="151"/>
      <c r="AC5" s="151"/>
      <c r="AD5" s="151"/>
      <c r="AE5" s="151"/>
      <c r="AF5" s="151"/>
      <c r="AG5" s="151"/>
      <c r="AH5" s="151"/>
      <c r="AI5" s="151"/>
    </row>
    <row r="6" spans="2:35" s="85" customFormat="1" ht="15.75" customHeight="1" x14ac:dyDescent="0.35">
      <c r="B6" s="493"/>
      <c r="C6" s="493"/>
      <c r="D6" s="110"/>
      <c r="E6" s="435" t="s">
        <v>42</v>
      </c>
      <c r="F6" s="433" t="s">
        <v>24</v>
      </c>
      <c r="G6" s="446" t="s">
        <v>37</v>
      </c>
      <c r="H6" s="494" t="s">
        <v>24</v>
      </c>
      <c r="I6" s="446" t="s">
        <v>44</v>
      </c>
      <c r="J6" s="433" t="s">
        <v>24</v>
      </c>
      <c r="K6" s="446" t="s">
        <v>45</v>
      </c>
      <c r="L6" s="433" t="s">
        <v>24</v>
      </c>
      <c r="M6" s="314"/>
      <c r="N6" s="433" t="s">
        <v>65</v>
      </c>
      <c r="O6" s="465" t="s">
        <v>66</v>
      </c>
      <c r="P6" s="463"/>
      <c r="Q6" s="465" t="s">
        <v>67</v>
      </c>
      <c r="R6" s="463"/>
      <c r="S6" s="465" t="s">
        <v>68</v>
      </c>
      <c r="T6" s="463"/>
      <c r="V6" s="151"/>
      <c r="W6" s="151"/>
      <c r="X6" s="151"/>
      <c r="Y6" s="151"/>
      <c r="Z6" s="151"/>
      <c r="AA6" s="151"/>
      <c r="AB6" s="151"/>
      <c r="AC6" s="151"/>
      <c r="AD6" s="151"/>
      <c r="AE6" s="151"/>
      <c r="AF6" s="151"/>
      <c r="AG6" s="151"/>
      <c r="AH6" s="151"/>
      <c r="AI6" s="151"/>
    </row>
    <row r="7" spans="2:35" s="85" customFormat="1" ht="24" customHeight="1" x14ac:dyDescent="0.3">
      <c r="B7" s="437"/>
      <c r="C7" s="437"/>
      <c r="D7" s="110"/>
      <c r="E7" s="436"/>
      <c r="F7" s="434"/>
      <c r="G7" s="447"/>
      <c r="H7" s="495"/>
      <c r="I7" s="447"/>
      <c r="J7" s="434"/>
      <c r="K7" s="447"/>
      <c r="L7" s="434"/>
      <c r="M7" s="315"/>
      <c r="N7" s="434"/>
      <c r="O7" s="466"/>
      <c r="P7" s="464"/>
      <c r="Q7" s="466"/>
      <c r="R7" s="464"/>
      <c r="S7" s="466"/>
      <c r="T7" s="464"/>
      <c r="V7" s="151"/>
      <c r="W7" s="151"/>
      <c r="X7" s="151"/>
      <c r="Y7" s="151"/>
      <c r="Z7" s="151"/>
      <c r="AA7" s="151"/>
      <c r="AB7" s="151"/>
      <c r="AC7" s="151"/>
      <c r="AD7" s="151"/>
      <c r="AE7" s="151"/>
      <c r="AF7" s="151"/>
      <c r="AG7" s="151"/>
      <c r="AH7" s="151"/>
      <c r="AI7" s="151"/>
    </row>
    <row r="8" spans="2:35" ht="20.149999999999999" customHeight="1" x14ac:dyDescent="0.25">
      <c r="B8" s="490" t="s">
        <v>149</v>
      </c>
      <c r="C8" s="491"/>
      <c r="D8" s="236"/>
      <c r="E8" s="152">
        <v>41.574193548387093</v>
      </c>
      <c r="F8" s="153">
        <v>-15.96244131455399</v>
      </c>
      <c r="G8" s="152">
        <v>64.881095890410961</v>
      </c>
      <c r="H8" s="153">
        <v>-1.1272733345580253</v>
      </c>
      <c r="I8" s="152">
        <v>59.195652173913047</v>
      </c>
      <c r="J8" s="153">
        <v>2.8944981862152357</v>
      </c>
      <c r="K8" s="152">
        <v>64.881095890410961</v>
      </c>
      <c r="L8" s="153">
        <v>-1.1272733345580253</v>
      </c>
      <c r="M8" s="316"/>
      <c r="N8" s="105">
        <v>0</v>
      </c>
      <c r="O8" s="105"/>
      <c r="P8" s="105">
        <v>0</v>
      </c>
      <c r="Q8" s="105"/>
      <c r="R8" s="105">
        <v>0</v>
      </c>
      <c r="S8" s="105"/>
      <c r="T8" s="157">
        <v>0</v>
      </c>
    </row>
    <row r="9" spans="2:35" ht="20.149999999999999" customHeight="1" x14ac:dyDescent="0.25">
      <c r="B9" s="486" t="s">
        <v>148</v>
      </c>
      <c r="C9" s="487"/>
      <c r="D9" s="236"/>
      <c r="E9" s="154">
        <v>58.196755143510288</v>
      </c>
      <c r="F9" s="155">
        <v>0.36068274985372306</v>
      </c>
      <c r="G9" s="154">
        <v>69.462222057464416</v>
      </c>
      <c r="H9" s="155">
        <v>-0.76476816512994816</v>
      </c>
      <c r="I9" s="154">
        <v>65.018226402707626</v>
      </c>
      <c r="J9" s="155">
        <v>-1.4204101852470075</v>
      </c>
      <c r="K9" s="154">
        <v>69.462222057464416</v>
      </c>
      <c r="L9" s="155">
        <v>-0.76476816512994816</v>
      </c>
      <c r="M9" s="316"/>
      <c r="N9" s="84">
        <v>2.9069178567811202</v>
      </c>
      <c r="O9" s="84"/>
      <c r="P9" s="84">
        <v>2.3360504962352846</v>
      </c>
      <c r="Q9" s="84"/>
      <c r="R9" s="84">
        <v>2.9996331693998068</v>
      </c>
      <c r="S9" s="84"/>
      <c r="T9" s="155">
        <v>2.3360504962352846</v>
      </c>
    </row>
    <row r="10" spans="2:35" ht="20.149999999999999" customHeight="1" x14ac:dyDescent="0.25">
      <c r="B10" s="484" t="s">
        <v>150</v>
      </c>
      <c r="C10" s="485"/>
      <c r="D10" s="236"/>
      <c r="E10" s="156">
        <v>57.778445458104578</v>
      </c>
      <c r="F10" s="157">
        <v>-4.1556153123857971E-2</v>
      </c>
      <c r="G10" s="156">
        <v>72.117033253760127</v>
      </c>
      <c r="H10" s="157">
        <v>-2.0301638243095845</v>
      </c>
      <c r="I10" s="156">
        <v>67.241406815643828</v>
      </c>
      <c r="J10" s="157">
        <v>-1.9542270308449203</v>
      </c>
      <c r="K10" s="156">
        <v>72.117033253760127</v>
      </c>
      <c r="L10" s="157">
        <v>-2.0301638243095845</v>
      </c>
      <c r="M10" s="316"/>
      <c r="N10" s="105">
        <v>7.7161619846771252</v>
      </c>
      <c r="O10" s="105"/>
      <c r="P10" s="105">
        <v>6.2599207581898808</v>
      </c>
      <c r="Q10" s="105"/>
      <c r="R10" s="105">
        <v>8.2114351769163818</v>
      </c>
      <c r="S10" s="105"/>
      <c r="T10" s="157">
        <v>6.2599207581898808</v>
      </c>
    </row>
    <row r="11" spans="2:35" ht="20.149999999999999" customHeight="1" x14ac:dyDescent="0.25">
      <c r="B11" s="486" t="s">
        <v>151</v>
      </c>
      <c r="C11" s="487"/>
      <c r="D11" s="236"/>
      <c r="E11" s="154">
        <v>59.716341177577611</v>
      </c>
      <c r="F11" s="155">
        <v>-2.7439509503419939</v>
      </c>
      <c r="G11" s="154">
        <v>68.734946018192289</v>
      </c>
      <c r="H11" s="155">
        <v>-0.25768951093394665</v>
      </c>
      <c r="I11" s="154">
        <v>65.005245984803935</v>
      </c>
      <c r="J11" s="155">
        <v>-3.3638125760125011</v>
      </c>
      <c r="K11" s="154">
        <v>68.734946018192289</v>
      </c>
      <c r="L11" s="155">
        <v>-0.25768951093394665</v>
      </c>
      <c r="M11" s="316"/>
      <c r="N11" s="84">
        <v>5.3064473335102148E-2</v>
      </c>
      <c r="O11" s="84"/>
      <c r="P11" s="84">
        <v>8.5374181073256714E-2</v>
      </c>
      <c r="Q11" s="84"/>
      <c r="R11" s="84">
        <v>5.3064473335102148E-2</v>
      </c>
      <c r="S11" s="84"/>
      <c r="T11" s="155">
        <v>8.5374181073256714E-2</v>
      </c>
    </row>
    <row r="12" spans="2:35" ht="20.149999999999999" customHeight="1" x14ac:dyDescent="0.25">
      <c r="B12" s="484" t="s">
        <v>152</v>
      </c>
      <c r="C12" s="485"/>
      <c r="D12" s="236"/>
      <c r="E12" s="156">
        <v>56.766664024728541</v>
      </c>
      <c r="F12" s="157">
        <v>-2.7264701887817466</v>
      </c>
      <c r="G12" s="156">
        <v>71.068122917437989</v>
      </c>
      <c r="H12" s="157">
        <v>1.8044248286300015</v>
      </c>
      <c r="I12" s="156">
        <v>66.498637966029264</v>
      </c>
      <c r="J12" s="157">
        <v>-0.98321867419572906</v>
      </c>
      <c r="K12" s="156">
        <v>71.068122917437989</v>
      </c>
      <c r="L12" s="157">
        <v>1.8044248286300015</v>
      </c>
      <c r="M12" s="316"/>
      <c r="N12" s="105">
        <v>0</v>
      </c>
      <c r="O12" s="105"/>
      <c r="P12" s="105">
        <v>0.25036441181234143</v>
      </c>
      <c r="Q12" s="105"/>
      <c r="R12" s="105">
        <v>0</v>
      </c>
      <c r="S12" s="105"/>
      <c r="T12" s="157">
        <v>0.25036441181234143</v>
      </c>
    </row>
    <row r="13" spans="2:35" ht="20.149999999999999" customHeight="1" x14ac:dyDescent="0.25">
      <c r="B13" s="477" t="s">
        <v>75</v>
      </c>
      <c r="C13" s="478"/>
      <c r="D13" s="236"/>
      <c r="E13" s="158">
        <v>44.220933510531189</v>
      </c>
      <c r="F13" s="159">
        <v>4.5814120288496083</v>
      </c>
      <c r="G13" s="158">
        <v>52.356144067069259</v>
      </c>
      <c r="H13" s="159">
        <v>-7.802232006537575</v>
      </c>
      <c r="I13" s="158">
        <v>51.636541279921836</v>
      </c>
      <c r="J13" s="159">
        <v>-0.58655858809457739</v>
      </c>
      <c r="K13" s="158">
        <v>52.356144067069259</v>
      </c>
      <c r="L13" s="159">
        <v>-7.802232006537575</v>
      </c>
      <c r="M13" s="316"/>
      <c r="N13" s="161">
        <v>46.569075937785911</v>
      </c>
      <c r="O13" s="161"/>
      <c r="P13" s="161">
        <v>12.19729214413651</v>
      </c>
      <c r="Q13" s="161"/>
      <c r="R13" s="161">
        <v>46.569075937785911</v>
      </c>
      <c r="S13" s="161"/>
      <c r="T13" s="159">
        <v>12.19729214413651</v>
      </c>
    </row>
    <row r="14" spans="2:35" ht="10" customHeight="1" x14ac:dyDescent="0.25">
      <c r="E14" s="312"/>
      <c r="F14" s="312"/>
      <c r="G14" s="312"/>
      <c r="H14" s="312"/>
      <c r="I14" s="312"/>
      <c r="J14" s="312"/>
      <c r="K14" s="312"/>
      <c r="L14" s="312"/>
      <c r="M14" s="105"/>
      <c r="N14" s="105"/>
      <c r="O14" s="105"/>
      <c r="P14" s="105"/>
      <c r="Q14" s="105"/>
      <c r="R14" s="105"/>
      <c r="S14" s="105"/>
      <c r="T14" s="105"/>
    </row>
    <row r="15" spans="2:35" ht="21" customHeight="1" x14ac:dyDescent="0.25">
      <c r="E15" s="444" t="s">
        <v>81</v>
      </c>
      <c r="F15" s="444"/>
      <c r="G15" s="444"/>
      <c r="H15" s="444"/>
      <c r="I15" s="444"/>
      <c r="J15" s="444"/>
      <c r="K15" s="444"/>
      <c r="L15" s="445"/>
      <c r="M15" s="313"/>
      <c r="N15" s="444" t="s">
        <v>29</v>
      </c>
      <c r="O15" s="444"/>
      <c r="P15" s="444"/>
      <c r="Q15" s="444"/>
      <c r="R15" s="444"/>
      <c r="S15" s="444"/>
      <c r="T15" s="445"/>
    </row>
    <row r="16" spans="2:35" ht="22.5" customHeight="1" x14ac:dyDescent="0.3">
      <c r="E16" s="435" t="s">
        <v>42</v>
      </c>
      <c r="F16" s="433" t="s">
        <v>24</v>
      </c>
      <c r="G16" s="435" t="s">
        <v>37</v>
      </c>
      <c r="H16" s="433" t="s">
        <v>24</v>
      </c>
      <c r="I16" s="435" t="s">
        <v>44</v>
      </c>
      <c r="J16" s="433" t="s">
        <v>24</v>
      </c>
      <c r="K16" s="435" t="s">
        <v>45</v>
      </c>
      <c r="L16" s="433" t="s">
        <v>24</v>
      </c>
      <c r="M16" s="314"/>
      <c r="N16" s="463" t="s">
        <v>65</v>
      </c>
      <c r="O16" s="465" t="s">
        <v>66</v>
      </c>
      <c r="P16" s="463"/>
      <c r="Q16" s="465" t="s">
        <v>67</v>
      </c>
      <c r="R16" s="463"/>
      <c r="S16" s="465" t="s">
        <v>68</v>
      </c>
      <c r="T16" s="463"/>
    </row>
    <row r="17" spans="2:35" ht="18.75" customHeight="1" x14ac:dyDescent="0.3">
      <c r="E17" s="436"/>
      <c r="F17" s="434"/>
      <c r="G17" s="436"/>
      <c r="H17" s="434"/>
      <c r="I17" s="436"/>
      <c r="J17" s="434"/>
      <c r="K17" s="436"/>
      <c r="L17" s="434"/>
      <c r="M17" s="315"/>
      <c r="N17" s="464"/>
      <c r="O17" s="466"/>
      <c r="P17" s="464"/>
      <c r="Q17" s="466"/>
      <c r="R17" s="464"/>
      <c r="S17" s="466"/>
      <c r="T17" s="464"/>
    </row>
    <row r="18" spans="2:35" ht="20.149999999999999" customHeight="1" x14ac:dyDescent="0.25">
      <c r="B18" s="480" t="s">
        <v>149</v>
      </c>
      <c r="C18" s="481"/>
      <c r="D18" s="236"/>
      <c r="E18" s="163">
        <v>109.38453134698945</v>
      </c>
      <c r="F18" s="153">
        <v>-3.6558525538239577</v>
      </c>
      <c r="G18" s="163">
        <v>122.37554421998513</v>
      </c>
      <c r="H18" s="153">
        <v>-1.3535690083980505</v>
      </c>
      <c r="I18" s="163">
        <v>109.95600146896805</v>
      </c>
      <c r="J18" s="153">
        <v>-10.684230308414381</v>
      </c>
      <c r="K18" s="163">
        <v>122.37554421998513</v>
      </c>
      <c r="L18" s="153">
        <v>-1.3535690083980505</v>
      </c>
      <c r="M18" s="316"/>
      <c r="N18" s="152">
        <v>-15.96244131455399</v>
      </c>
      <c r="O18" s="160"/>
      <c r="P18" s="160">
        <v>-1.1272733345580253</v>
      </c>
      <c r="Q18" s="160"/>
      <c r="R18" s="160">
        <v>2.8944981862152357</v>
      </c>
      <c r="S18" s="160"/>
      <c r="T18" s="153">
        <v>-1.1272733345580253</v>
      </c>
    </row>
    <row r="19" spans="2:35" ht="20.149999999999999" customHeight="1" x14ac:dyDescent="0.25">
      <c r="B19" s="440" t="s">
        <v>148</v>
      </c>
      <c r="C19" s="441"/>
      <c r="D19" s="236"/>
      <c r="E19" s="164">
        <v>100.69454572236786</v>
      </c>
      <c r="F19" s="155">
        <v>3.3175150863794487</v>
      </c>
      <c r="G19" s="164">
        <v>114.53738101056594</v>
      </c>
      <c r="H19" s="155">
        <v>4.2339716201353799</v>
      </c>
      <c r="I19" s="164">
        <v>108.52524202608249</v>
      </c>
      <c r="J19" s="155">
        <v>0.89541615300345279</v>
      </c>
      <c r="K19" s="164">
        <v>114.53738101056594</v>
      </c>
      <c r="L19" s="155">
        <v>4.2339716201353799</v>
      </c>
      <c r="M19" s="316"/>
      <c r="N19" s="154">
        <v>3.2780853578966704</v>
      </c>
      <c r="O19" s="84"/>
      <c r="P19" s="84">
        <v>1.5534169605887689</v>
      </c>
      <c r="Q19" s="84"/>
      <c r="R19" s="84">
        <v>1.5366158890945969</v>
      </c>
      <c r="S19" s="84"/>
      <c r="T19" s="155">
        <v>1.5534169605887689</v>
      </c>
    </row>
    <row r="20" spans="2:35" ht="20.149999999999999" customHeight="1" x14ac:dyDescent="0.25">
      <c r="B20" s="475" t="s">
        <v>150</v>
      </c>
      <c r="C20" s="476"/>
      <c r="D20" s="236"/>
      <c r="E20" s="165">
        <v>116.29539330410748</v>
      </c>
      <c r="F20" s="157">
        <v>0.96579929060354341</v>
      </c>
      <c r="G20" s="165">
        <v>133.47851805762173</v>
      </c>
      <c r="H20" s="157">
        <v>3.0314433402306107</v>
      </c>
      <c r="I20" s="165">
        <v>125.19316042621183</v>
      </c>
      <c r="J20" s="157">
        <v>-1.3260043137888606</v>
      </c>
      <c r="K20" s="165">
        <v>133.47851805762173</v>
      </c>
      <c r="L20" s="157">
        <v>3.0314433402306107</v>
      </c>
      <c r="M20" s="316"/>
      <c r="N20" s="156">
        <v>7.6713992914636302</v>
      </c>
      <c r="O20" s="105"/>
      <c r="P20" s="105">
        <v>4.1026702872170793</v>
      </c>
      <c r="Q20" s="105"/>
      <c r="R20" s="105">
        <v>6.0967380602238528</v>
      </c>
      <c r="S20" s="105"/>
      <c r="T20" s="157">
        <v>4.1026702872170793</v>
      </c>
    </row>
    <row r="21" spans="2:35" ht="20.149999999999999" customHeight="1" x14ac:dyDescent="0.25">
      <c r="B21" s="440" t="s">
        <v>151</v>
      </c>
      <c r="C21" s="441"/>
      <c r="D21" s="236"/>
      <c r="E21" s="164">
        <v>69.919680843444254</v>
      </c>
      <c r="F21" s="155">
        <v>1.975759021711974</v>
      </c>
      <c r="G21" s="164">
        <v>77.206296637304348</v>
      </c>
      <c r="H21" s="155">
        <v>3.3680768620693606</v>
      </c>
      <c r="I21" s="164">
        <v>73.920768964722157</v>
      </c>
      <c r="J21" s="155">
        <v>0.15417966711202519</v>
      </c>
      <c r="K21" s="164">
        <v>77.206296637304348</v>
      </c>
      <c r="L21" s="155">
        <v>3.3680768620693606</v>
      </c>
      <c r="M21" s="316"/>
      <c r="N21" s="154">
        <v>-2.6923425401272643</v>
      </c>
      <c r="O21" s="84"/>
      <c r="P21" s="84">
        <v>-0.17253533017036149</v>
      </c>
      <c r="Q21" s="84"/>
      <c r="R21" s="84">
        <v>-3.3125330921048399</v>
      </c>
      <c r="S21" s="84"/>
      <c r="T21" s="155">
        <v>-0.17253533017036149</v>
      </c>
    </row>
    <row r="22" spans="2:35" ht="20.149999999999999" customHeight="1" x14ac:dyDescent="0.25">
      <c r="B22" s="475" t="s">
        <v>152</v>
      </c>
      <c r="C22" s="476"/>
      <c r="D22" s="236"/>
      <c r="E22" s="165">
        <v>108.19100143111453</v>
      </c>
      <c r="F22" s="157">
        <v>1.8101020276186337</v>
      </c>
      <c r="G22" s="165">
        <v>121.04137096525938</v>
      </c>
      <c r="H22" s="157">
        <v>3.3798233342291386</v>
      </c>
      <c r="I22" s="165">
        <v>114.61048805710901</v>
      </c>
      <c r="J22" s="157">
        <v>-1.5544901524217816</v>
      </c>
      <c r="K22" s="165">
        <v>121.04137096525938</v>
      </c>
      <c r="L22" s="157">
        <v>3.3798233342291386</v>
      </c>
      <c r="M22" s="316"/>
      <c r="N22" s="156">
        <v>-2.7264701887817466</v>
      </c>
      <c r="O22" s="105"/>
      <c r="P22" s="105">
        <v>2.0593068780511383</v>
      </c>
      <c r="Q22" s="105"/>
      <c r="R22" s="105">
        <v>-0.98321867419572906</v>
      </c>
      <c r="S22" s="105"/>
      <c r="T22" s="157">
        <v>2.0593068780511383</v>
      </c>
    </row>
    <row r="23" spans="2:35" ht="20.149999999999999" customHeight="1" x14ac:dyDescent="0.25">
      <c r="B23" s="473" t="s">
        <v>75</v>
      </c>
      <c r="C23" s="474"/>
      <c r="D23" s="236"/>
      <c r="E23" s="166">
        <v>133.97587769227266</v>
      </c>
      <c r="F23" s="159">
        <v>-7.7250488767570689</v>
      </c>
      <c r="G23" s="166">
        <v>149.81278950974897</v>
      </c>
      <c r="H23" s="159">
        <v>2.3447663335721849</v>
      </c>
      <c r="I23" s="166">
        <v>141.66828642384107</v>
      </c>
      <c r="J23" s="159">
        <v>-5.7806179886083831</v>
      </c>
      <c r="K23" s="166">
        <v>149.81278950974897</v>
      </c>
      <c r="L23" s="159">
        <v>2.3447663335721849</v>
      </c>
      <c r="M23" s="316"/>
      <c r="N23" s="158">
        <v>53.284009213373352</v>
      </c>
      <c r="O23" s="161"/>
      <c r="P23" s="161">
        <v>3.443399105998223</v>
      </c>
      <c r="Q23" s="161"/>
      <c r="R23" s="161">
        <v>45.709362435381962</v>
      </c>
      <c r="S23" s="161"/>
      <c r="T23" s="159">
        <v>3.443399105998223</v>
      </c>
    </row>
    <row r="24" spans="2:35" ht="10" customHeight="1" x14ac:dyDescent="0.25">
      <c r="E24" s="312"/>
      <c r="F24" s="312"/>
      <c r="G24" s="312"/>
      <c r="H24" s="312"/>
      <c r="I24" s="312"/>
      <c r="J24" s="312"/>
      <c r="K24" s="312"/>
      <c r="L24" s="312"/>
      <c r="M24" s="105"/>
      <c r="N24" s="105"/>
      <c r="O24" s="105"/>
      <c r="P24" s="105"/>
      <c r="Q24" s="105"/>
      <c r="R24" s="105"/>
      <c r="S24" s="105"/>
      <c r="T24" s="105"/>
    </row>
    <row r="25" spans="2:35" s="85" customFormat="1" ht="21" customHeight="1" x14ac:dyDescent="0.25">
      <c r="B25" s="479"/>
      <c r="C25" s="479"/>
      <c r="D25" s="110"/>
      <c r="E25" s="444" t="s">
        <v>10</v>
      </c>
      <c r="F25" s="444"/>
      <c r="G25" s="444"/>
      <c r="H25" s="444"/>
      <c r="I25" s="444"/>
      <c r="J25" s="444"/>
      <c r="K25" s="444"/>
      <c r="L25" s="445"/>
      <c r="M25" s="313"/>
      <c r="N25" s="444" t="s">
        <v>38</v>
      </c>
      <c r="O25" s="444"/>
      <c r="P25" s="444"/>
      <c r="Q25" s="444"/>
      <c r="R25" s="444"/>
      <c r="S25" s="444"/>
      <c r="T25" s="445"/>
      <c r="V25" s="151"/>
      <c r="W25" s="151"/>
      <c r="X25" s="151"/>
      <c r="Y25" s="151"/>
      <c r="Z25" s="151"/>
      <c r="AA25" s="151"/>
      <c r="AB25" s="151"/>
      <c r="AC25" s="151"/>
      <c r="AD25" s="151"/>
      <c r="AE25" s="151"/>
      <c r="AF25" s="151"/>
      <c r="AG25" s="151"/>
      <c r="AH25" s="151"/>
      <c r="AI25" s="151"/>
    </row>
    <row r="26" spans="2:35" s="85" customFormat="1" ht="19.5" customHeight="1" x14ac:dyDescent="0.3">
      <c r="B26" s="110"/>
      <c r="C26" s="110"/>
      <c r="D26" s="110"/>
      <c r="E26" s="435" t="s">
        <v>42</v>
      </c>
      <c r="F26" s="433" t="s">
        <v>24</v>
      </c>
      <c r="G26" s="435" t="s">
        <v>37</v>
      </c>
      <c r="H26" s="433" t="s">
        <v>24</v>
      </c>
      <c r="I26" s="435" t="s">
        <v>44</v>
      </c>
      <c r="J26" s="433" t="s">
        <v>24</v>
      </c>
      <c r="K26" s="435" t="s">
        <v>45</v>
      </c>
      <c r="L26" s="433" t="s">
        <v>24</v>
      </c>
      <c r="M26" s="314"/>
      <c r="N26" s="463" t="s">
        <v>65</v>
      </c>
      <c r="O26" s="465" t="s">
        <v>66</v>
      </c>
      <c r="P26" s="463"/>
      <c r="Q26" s="465" t="s">
        <v>67</v>
      </c>
      <c r="R26" s="463"/>
      <c r="S26" s="465" t="s">
        <v>68</v>
      </c>
      <c r="T26" s="463"/>
      <c r="V26" s="151"/>
      <c r="W26" s="151"/>
      <c r="X26" s="151"/>
      <c r="Y26" s="151"/>
      <c r="Z26" s="151"/>
      <c r="AA26" s="151"/>
      <c r="AB26" s="151"/>
      <c r="AC26" s="151"/>
      <c r="AD26" s="151"/>
      <c r="AE26" s="151"/>
      <c r="AF26" s="151"/>
      <c r="AG26" s="151"/>
      <c r="AH26" s="151"/>
      <c r="AI26" s="151"/>
    </row>
    <row r="27" spans="2:35" s="85" customFormat="1" ht="25.5" customHeight="1" x14ac:dyDescent="0.3">
      <c r="B27" s="110"/>
      <c r="C27" s="110"/>
      <c r="D27" s="110"/>
      <c r="E27" s="436"/>
      <c r="F27" s="434"/>
      <c r="G27" s="436"/>
      <c r="H27" s="434"/>
      <c r="I27" s="436"/>
      <c r="J27" s="434"/>
      <c r="K27" s="436"/>
      <c r="L27" s="434"/>
      <c r="M27" s="315"/>
      <c r="N27" s="464"/>
      <c r="O27" s="466"/>
      <c r="P27" s="464"/>
      <c r="Q27" s="466"/>
      <c r="R27" s="464"/>
      <c r="S27" s="466"/>
      <c r="T27" s="464"/>
      <c r="V27" s="151"/>
      <c r="W27" s="151"/>
      <c r="X27" s="151"/>
      <c r="Y27" s="151"/>
      <c r="Z27" s="151"/>
      <c r="AA27" s="151"/>
      <c r="AB27" s="151"/>
      <c r="AC27" s="151"/>
      <c r="AD27" s="151"/>
      <c r="AE27" s="151"/>
      <c r="AF27" s="151"/>
      <c r="AG27" s="151"/>
      <c r="AH27" s="151"/>
      <c r="AI27" s="151"/>
    </row>
    <row r="28" spans="2:35" ht="20.149999999999999" customHeight="1" x14ac:dyDescent="0.25">
      <c r="B28" s="480" t="s">
        <v>149</v>
      </c>
      <c r="C28" s="481"/>
      <c r="D28" s="236"/>
      <c r="E28" s="163">
        <v>45.47573677419355</v>
      </c>
      <c r="F28" s="153">
        <v>-19.034730549927176</v>
      </c>
      <c r="G28" s="163">
        <v>79.398594191780816</v>
      </c>
      <c r="H28" s="153">
        <v>-2.4655839204595633</v>
      </c>
      <c r="I28" s="163">
        <v>65.089172173913042</v>
      </c>
      <c r="J28" s="153">
        <v>-8.0989869746872589</v>
      </c>
      <c r="K28" s="163">
        <v>79.398594191780816</v>
      </c>
      <c r="L28" s="153">
        <v>-2.4655839204595633</v>
      </c>
      <c r="M28" s="316"/>
      <c r="N28" s="152">
        <v>-19.034730549927176</v>
      </c>
      <c r="O28" s="160"/>
      <c r="P28" s="160">
        <v>-2.4655839204595633</v>
      </c>
      <c r="Q28" s="160"/>
      <c r="R28" s="160">
        <v>-8.0989869746872589</v>
      </c>
      <c r="S28" s="160"/>
      <c r="T28" s="153">
        <v>-2.4655839204595633</v>
      </c>
    </row>
    <row r="29" spans="2:35" ht="20.149999999999999" customHeight="1" x14ac:dyDescent="0.25">
      <c r="B29" s="440" t="s">
        <v>148</v>
      </c>
      <c r="C29" s="441"/>
      <c r="D29" s="236"/>
      <c r="E29" s="164">
        <v>58.600958216916432</v>
      </c>
      <c r="F29" s="155">
        <v>3.6901635408735372</v>
      </c>
      <c r="G29" s="164">
        <v>79.560209936363393</v>
      </c>
      <c r="H29" s="155">
        <v>3.4368233879339996</v>
      </c>
      <c r="I29" s="164">
        <v>70.561187564604708</v>
      </c>
      <c r="J29" s="155">
        <v>-0.5377126144811627</v>
      </c>
      <c r="K29" s="164">
        <v>79.560209936363393</v>
      </c>
      <c r="L29" s="155">
        <v>3.4368233879339996</v>
      </c>
      <c r="M29" s="316"/>
      <c r="N29" s="154">
        <v>6.7043514205687371</v>
      </c>
      <c r="O29" s="84"/>
      <c r="P29" s="84">
        <v>5.8531598139778467</v>
      </c>
      <c r="Q29" s="84"/>
      <c r="R29" s="84">
        <v>2.4457911489786204</v>
      </c>
      <c r="S29" s="84"/>
      <c r="T29" s="155">
        <v>5.8531598139778467</v>
      </c>
    </row>
    <row r="30" spans="2:35" ht="20.149999999999999" customHeight="1" x14ac:dyDescent="0.25">
      <c r="B30" s="475" t="s">
        <v>150</v>
      </c>
      <c r="C30" s="476"/>
      <c r="D30" s="236"/>
      <c r="E30" s="165">
        <v>67.19367039050195</v>
      </c>
      <c r="F30" s="157">
        <v>0.92384178844761311</v>
      </c>
      <c r="G30" s="165">
        <v>96.260747254241281</v>
      </c>
      <c r="H30" s="157">
        <v>0.93973624987322246</v>
      </c>
      <c r="I30" s="165">
        <v>84.181642307550717</v>
      </c>
      <c r="J30" s="157">
        <v>-3.2543182099035497</v>
      </c>
      <c r="K30" s="165">
        <v>96.260747254241281</v>
      </c>
      <c r="L30" s="157">
        <v>0.93973624987322246</v>
      </c>
      <c r="M30" s="316"/>
      <c r="N30" s="156">
        <v>8.7112889020034938</v>
      </c>
      <c r="O30" s="105"/>
      <c r="P30" s="105">
        <v>7.2584837526411521</v>
      </c>
      <c r="Q30" s="105"/>
      <c r="R30" s="105">
        <v>4.6898907367560163</v>
      </c>
      <c r="S30" s="105"/>
      <c r="T30" s="157">
        <v>7.2584837526411521</v>
      </c>
    </row>
    <row r="31" spans="2:35" ht="20.149999999999999" customHeight="1" x14ac:dyDescent="0.25">
      <c r="B31" s="440" t="s">
        <v>151</v>
      </c>
      <c r="C31" s="441"/>
      <c r="D31" s="236"/>
      <c r="E31" s="164">
        <v>41.753475162744543</v>
      </c>
      <c r="F31" s="155">
        <v>-0.82240578708275325</v>
      </c>
      <c r="G31" s="164">
        <v>53.067706316296558</v>
      </c>
      <c r="H31" s="155">
        <v>3.1017081703416682</v>
      </c>
      <c r="I31" s="164">
        <v>48.052377699376244</v>
      </c>
      <c r="J31" s="155">
        <v>-3.2148192239324445</v>
      </c>
      <c r="K31" s="164">
        <v>53.067706316296558</v>
      </c>
      <c r="L31" s="155">
        <v>3.1017081703416682</v>
      </c>
      <c r="M31" s="316"/>
      <c r="N31" s="154">
        <v>-0.7697777190472439</v>
      </c>
      <c r="O31" s="84"/>
      <c r="P31" s="84">
        <v>3.1897304093646364</v>
      </c>
      <c r="Q31" s="84"/>
      <c r="R31" s="84">
        <v>-3.1634606774871976</v>
      </c>
      <c r="S31" s="84"/>
      <c r="T31" s="155">
        <v>3.1897304093646364</v>
      </c>
    </row>
    <row r="32" spans="2:35" ht="20.149999999999999" customHeight="1" x14ac:dyDescent="0.25">
      <c r="B32" s="475" t="s">
        <v>152</v>
      </c>
      <c r="C32" s="476"/>
      <c r="D32" s="236"/>
      <c r="E32" s="165">
        <v>61.416422287390027</v>
      </c>
      <c r="F32" s="157">
        <v>-0.96572005333266875</v>
      </c>
      <c r="G32" s="165">
        <v>86.021830298542625</v>
      </c>
      <c r="H32" s="157">
        <v>5.2452345342658013</v>
      </c>
      <c r="I32" s="165">
        <v>76.214413524196132</v>
      </c>
      <c r="J32" s="157">
        <v>-2.5224247891503659</v>
      </c>
      <c r="K32" s="165">
        <v>86.021830298542625</v>
      </c>
      <c r="L32" s="157">
        <v>5.2452345342658013</v>
      </c>
      <c r="M32" s="316"/>
      <c r="N32" s="156">
        <v>-0.96572005333266875</v>
      </c>
      <c r="O32" s="105"/>
      <c r="P32" s="105">
        <v>5.5087311466680351</v>
      </c>
      <c r="Q32" s="105"/>
      <c r="R32" s="105">
        <v>-2.5224247891503659</v>
      </c>
      <c r="S32" s="105"/>
      <c r="T32" s="157">
        <v>5.5087311466680351</v>
      </c>
    </row>
    <row r="33" spans="2:21" ht="20.149999999999999" customHeight="1" x14ac:dyDescent="0.25">
      <c r="B33" s="473" t="s">
        <v>75</v>
      </c>
      <c r="C33" s="474"/>
      <c r="D33" s="236"/>
      <c r="E33" s="166">
        <v>59.245383794450483</v>
      </c>
      <c r="F33" s="159">
        <v>-3.4975531663817203</v>
      </c>
      <c r="G33" s="166">
        <v>78.436199906619379</v>
      </c>
      <c r="H33" s="159">
        <v>-5.6404097823218766</v>
      </c>
      <c r="I33" s="166">
        <v>73.152603199804588</v>
      </c>
      <c r="J33" s="159">
        <v>-6.3332698654458373</v>
      </c>
      <c r="K33" s="166">
        <v>78.436199906619379</v>
      </c>
      <c r="L33" s="159">
        <v>-5.6404097823218766</v>
      </c>
      <c r="M33" s="316"/>
      <c r="N33" s="158">
        <v>41.442744581387451</v>
      </c>
      <c r="O33" s="161"/>
      <c r="P33" s="161">
        <v>5.8689051025383794</v>
      </c>
      <c r="Q33" s="161"/>
      <c r="R33" s="161">
        <v>37.286460819355689</v>
      </c>
      <c r="S33" s="161"/>
      <c r="T33" s="159">
        <v>5.8689051025383794</v>
      </c>
    </row>
    <row r="34" spans="2:21" ht="10" customHeight="1" x14ac:dyDescent="0.25">
      <c r="E34" s="312"/>
      <c r="F34" s="312"/>
      <c r="G34" s="312"/>
      <c r="H34" s="312"/>
      <c r="I34" s="312"/>
      <c r="J34" s="312"/>
      <c r="K34" s="312"/>
      <c r="L34" s="312"/>
      <c r="M34" s="105"/>
      <c r="N34" s="105"/>
      <c r="O34" s="105"/>
      <c r="P34" s="105"/>
      <c r="Q34" s="105"/>
      <c r="R34" s="105"/>
      <c r="S34" s="105"/>
      <c r="T34" s="105"/>
    </row>
    <row r="35" spans="2:21" ht="21" customHeight="1" x14ac:dyDescent="0.25">
      <c r="B35" s="1"/>
      <c r="C35" s="32"/>
      <c r="D35" s="162"/>
      <c r="E35" s="444" t="s">
        <v>30</v>
      </c>
      <c r="F35" s="444"/>
      <c r="G35" s="444"/>
      <c r="H35" s="444"/>
      <c r="I35" s="444"/>
      <c r="J35" s="444"/>
      <c r="K35" s="444"/>
      <c r="L35" s="445"/>
      <c r="M35" s="77"/>
      <c r="N35" s="444" t="s">
        <v>56</v>
      </c>
      <c r="O35" s="444"/>
      <c r="P35" s="444"/>
      <c r="Q35" s="444"/>
      <c r="R35" s="444"/>
      <c r="S35" s="444"/>
      <c r="T35" s="445"/>
      <c r="U35" s="77"/>
    </row>
    <row r="36" spans="2:21" ht="25" customHeight="1" x14ac:dyDescent="0.3">
      <c r="B36" s="1"/>
      <c r="C36" s="32"/>
      <c r="D36" s="162"/>
      <c r="E36" s="438" t="s">
        <v>31</v>
      </c>
      <c r="F36" s="442"/>
      <c r="G36" s="439"/>
      <c r="H36" s="438" t="s">
        <v>32</v>
      </c>
      <c r="I36" s="442"/>
      <c r="J36" s="439"/>
      <c r="K36" s="438" t="s">
        <v>36</v>
      </c>
      <c r="L36" s="439"/>
      <c r="M36" s="77"/>
      <c r="N36" s="457" t="s">
        <v>148</v>
      </c>
      <c r="O36" s="457"/>
      <c r="P36" s="457"/>
      <c r="Q36" s="457"/>
      <c r="R36" s="457"/>
      <c r="S36" s="457"/>
      <c r="T36" s="458"/>
      <c r="U36" s="77"/>
    </row>
    <row r="37" spans="2:21" ht="25" customHeight="1" x14ac:dyDescent="0.3">
      <c r="B37" s="1"/>
      <c r="C37" s="32"/>
      <c r="D37" s="162"/>
      <c r="E37" s="438" t="s">
        <v>33</v>
      </c>
      <c r="F37" s="439"/>
      <c r="G37" s="167" t="s">
        <v>34</v>
      </c>
      <c r="H37" s="438" t="s">
        <v>33</v>
      </c>
      <c r="I37" s="439"/>
      <c r="J37" s="167" t="s">
        <v>34</v>
      </c>
      <c r="K37" s="438" t="s">
        <v>34</v>
      </c>
      <c r="L37" s="439"/>
      <c r="M37" s="77"/>
      <c r="N37" s="457" t="s">
        <v>57</v>
      </c>
      <c r="O37" s="457"/>
      <c r="P37" s="458"/>
      <c r="Q37" s="457" t="s">
        <v>58</v>
      </c>
      <c r="R37" s="457"/>
      <c r="S37" s="457"/>
      <c r="T37" s="458"/>
      <c r="U37" s="77"/>
    </row>
    <row r="38" spans="2:21" ht="19" customHeight="1" x14ac:dyDescent="0.3">
      <c r="B38" s="471" t="s">
        <v>148</v>
      </c>
      <c r="C38" s="472"/>
      <c r="E38" s="461">
        <v>860</v>
      </c>
      <c r="F38" s="461"/>
      <c r="G38" s="168">
        <v>101600</v>
      </c>
      <c r="H38" s="448">
        <v>669</v>
      </c>
      <c r="I38" s="448"/>
      <c r="J38" s="168">
        <v>86559</v>
      </c>
      <c r="K38" s="451">
        <v>85.195866141732282</v>
      </c>
      <c r="L38" s="452"/>
      <c r="N38" s="170" t="s">
        <v>33</v>
      </c>
      <c r="O38" s="457" t="s">
        <v>34</v>
      </c>
      <c r="P38" s="458"/>
      <c r="Q38" s="469" t="s">
        <v>33</v>
      </c>
      <c r="R38" s="470"/>
      <c r="S38" s="457" t="s">
        <v>34</v>
      </c>
      <c r="T38" s="458"/>
      <c r="U38" s="77"/>
    </row>
    <row r="39" spans="2:21" ht="19" customHeight="1" x14ac:dyDescent="0.25">
      <c r="B39" s="475" t="s">
        <v>150</v>
      </c>
      <c r="C39" s="476"/>
      <c r="E39" s="443">
        <v>122</v>
      </c>
      <c r="F39" s="443"/>
      <c r="G39">
        <v>17715</v>
      </c>
      <c r="H39" s="428">
        <v>121</v>
      </c>
      <c r="I39" s="428"/>
      <c r="J39">
        <v>17696</v>
      </c>
      <c r="K39" s="431">
        <v>99.892746260231448</v>
      </c>
      <c r="L39" s="432"/>
      <c r="N39" s="171">
        <v>42</v>
      </c>
      <c r="O39" s="467">
        <v>4972</v>
      </c>
      <c r="P39" s="468"/>
      <c r="Q39" s="467">
        <v>87</v>
      </c>
      <c r="R39" s="468"/>
      <c r="S39" s="467">
        <v>10281</v>
      </c>
      <c r="T39" s="468"/>
      <c r="U39" s="77"/>
    </row>
    <row r="40" spans="2:21" ht="19" customHeight="1" x14ac:dyDescent="0.25">
      <c r="B40" s="440" t="s">
        <v>151</v>
      </c>
      <c r="C40" s="441"/>
      <c r="E40" s="462">
        <v>58</v>
      </c>
      <c r="F40" s="462"/>
      <c r="G40" s="75">
        <v>7542</v>
      </c>
      <c r="H40" s="427">
        <v>43</v>
      </c>
      <c r="I40" s="427"/>
      <c r="J40" s="75">
        <v>5453</v>
      </c>
      <c r="K40" s="449">
        <v>72.301776717051183</v>
      </c>
      <c r="L40" s="450"/>
      <c r="N40" s="453" t="s">
        <v>73</v>
      </c>
      <c r="O40" s="453"/>
      <c r="P40" s="453"/>
      <c r="Q40" s="453"/>
      <c r="R40" s="453"/>
      <c r="S40" s="453"/>
      <c r="T40" s="454"/>
      <c r="U40" s="77"/>
    </row>
    <row r="41" spans="2:21" ht="19" customHeight="1" x14ac:dyDescent="0.25">
      <c r="B41" s="475" t="s">
        <v>152</v>
      </c>
      <c r="C41" s="476"/>
      <c r="E41" s="443">
        <v>9</v>
      </c>
      <c r="F41" s="443"/>
      <c r="G41">
        <v>1628</v>
      </c>
      <c r="H41" s="428">
        <v>9</v>
      </c>
      <c r="I41" s="428"/>
      <c r="J41">
        <v>1628</v>
      </c>
      <c r="K41" s="431">
        <v>100</v>
      </c>
      <c r="L41" s="432"/>
      <c r="N41" s="453"/>
      <c r="O41" s="453"/>
      <c r="P41" s="453"/>
      <c r="Q41" s="453"/>
      <c r="R41" s="453"/>
      <c r="S41" s="453"/>
      <c r="T41" s="454"/>
      <c r="U41" s="77"/>
    </row>
    <row r="42" spans="2:21" ht="19" customHeight="1" x14ac:dyDescent="0.25">
      <c r="B42" s="473" t="s">
        <v>75</v>
      </c>
      <c r="C42" s="474"/>
      <c r="E42" s="460">
        <v>6</v>
      </c>
      <c r="F42" s="460"/>
      <c r="G42" s="169">
        <v>1602</v>
      </c>
      <c r="H42" s="459">
        <v>6</v>
      </c>
      <c r="I42" s="459"/>
      <c r="J42" s="169">
        <v>1602</v>
      </c>
      <c r="K42" s="429">
        <v>100</v>
      </c>
      <c r="L42" s="430"/>
      <c r="N42" s="455"/>
      <c r="O42" s="455"/>
      <c r="P42" s="455"/>
      <c r="Q42" s="455"/>
      <c r="R42" s="455"/>
      <c r="S42" s="455"/>
      <c r="T42" s="456"/>
      <c r="U42" s="77"/>
    </row>
    <row r="43" spans="2:21" ht="15" customHeight="1" x14ac:dyDescent="0.35">
      <c r="B43" s="1"/>
      <c r="C43" s="32"/>
      <c r="D43" s="32"/>
      <c r="E43" s="13"/>
      <c r="F43" s="16"/>
      <c r="G43" s="77"/>
      <c r="H43" s="77"/>
      <c r="I43" s="77"/>
      <c r="J43" s="77"/>
      <c r="K43" s="77"/>
      <c r="L43" s="77"/>
      <c r="M43" s="77"/>
      <c r="N43" s="77"/>
      <c r="O43" s="77"/>
      <c r="P43" s="77"/>
      <c r="Q43" s="77"/>
      <c r="R43" s="77"/>
      <c r="S43" s="77"/>
      <c r="T43" s="77"/>
      <c r="U43" s="77"/>
    </row>
    <row r="44" spans="2:21" ht="25" customHeight="1" x14ac:dyDescent="0.25">
      <c r="B44" s="419" t="s">
        <v>119</v>
      </c>
      <c r="C44" s="419"/>
      <c r="D44" s="419"/>
      <c r="E44" s="419"/>
      <c r="F44" s="419"/>
      <c r="G44" s="419"/>
      <c r="H44" s="419"/>
      <c r="I44" s="419"/>
      <c r="J44" s="419"/>
      <c r="K44" s="419"/>
      <c r="L44" s="419"/>
      <c r="M44" s="419"/>
      <c r="N44" s="419"/>
      <c r="O44" s="419"/>
      <c r="P44" s="419"/>
      <c r="Q44" s="419"/>
      <c r="R44" s="419"/>
      <c r="S44" s="419"/>
      <c r="T44" s="419"/>
      <c r="U44" s="1"/>
    </row>
    <row r="45" spans="2:21" ht="12" customHeight="1" x14ac:dyDescent="0.25">
      <c r="B45" s="1"/>
      <c r="C45" s="1"/>
      <c r="D45" s="1"/>
      <c r="E45" s="1"/>
      <c r="F45" s="1"/>
      <c r="G45" s="1"/>
      <c r="H45" s="1"/>
      <c r="I45" s="1"/>
      <c r="J45" s="1"/>
      <c r="K45" s="1"/>
      <c r="L45" s="1"/>
      <c r="M45" s="1"/>
      <c r="N45" s="1"/>
      <c r="O45" s="1"/>
      <c r="R45" s="1"/>
      <c r="S45" s="1"/>
      <c r="T45" s="1"/>
      <c r="U45" s="1"/>
    </row>
    <row r="46" spans="2:21" s="151" customFormat="1" ht="18" customHeight="1" x14ac:dyDescent="0.25"/>
    <row r="47" spans="2:21" s="151" customFormat="1" x14ac:dyDescent="0.25"/>
    <row r="48" spans="2:21"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sheetData>
  <mergeCells count="106">
    <mergeCell ref="B4:T4"/>
    <mergeCell ref="B3:T3"/>
    <mergeCell ref="B2:T2"/>
    <mergeCell ref="B12:C12"/>
    <mergeCell ref="B11:C11"/>
    <mergeCell ref="B10:C10"/>
    <mergeCell ref="B9:C9"/>
    <mergeCell ref="O6:P7"/>
    <mergeCell ref="S6:T7"/>
    <mergeCell ref="Q6:R7"/>
    <mergeCell ref="N5:T5"/>
    <mergeCell ref="B5:C5"/>
    <mergeCell ref="B8:C8"/>
    <mergeCell ref="E5:L5"/>
    <mergeCell ref="B6:C6"/>
    <mergeCell ref="H6:H7"/>
    <mergeCell ref="B42:C42"/>
    <mergeCell ref="B41:C41"/>
    <mergeCell ref="B40:C40"/>
    <mergeCell ref="B39:C39"/>
    <mergeCell ref="B21:C21"/>
    <mergeCell ref="B20:C20"/>
    <mergeCell ref="B19:C19"/>
    <mergeCell ref="B13:C13"/>
    <mergeCell ref="B30:C30"/>
    <mergeCell ref="B29:C29"/>
    <mergeCell ref="B23:C23"/>
    <mergeCell ref="B22:C22"/>
    <mergeCell ref="B25:C25"/>
    <mergeCell ref="B28:C28"/>
    <mergeCell ref="B18:C18"/>
    <mergeCell ref="S39:T39"/>
    <mergeCell ref="Q39:R39"/>
    <mergeCell ref="O39:P39"/>
    <mergeCell ref="O38:P38"/>
    <mergeCell ref="Q38:R38"/>
    <mergeCell ref="S38:T38"/>
    <mergeCell ref="B38:C38"/>
    <mergeCell ref="B33:C33"/>
    <mergeCell ref="B32:C32"/>
    <mergeCell ref="K37:L37"/>
    <mergeCell ref="L26:L27"/>
    <mergeCell ref="E36:G36"/>
    <mergeCell ref="E16:E17"/>
    <mergeCell ref="G6:G7"/>
    <mergeCell ref="N15:T15"/>
    <mergeCell ref="N6:N7"/>
    <mergeCell ref="N16:N17"/>
    <mergeCell ref="O16:P17"/>
    <mergeCell ref="Q16:R17"/>
    <mergeCell ref="S16:T17"/>
    <mergeCell ref="N36:T36"/>
    <mergeCell ref="N25:T25"/>
    <mergeCell ref="N35:T35"/>
    <mergeCell ref="N26:N27"/>
    <mergeCell ref="O26:P27"/>
    <mergeCell ref="Q26:R27"/>
    <mergeCell ref="S26:T27"/>
    <mergeCell ref="B44:T44"/>
    <mergeCell ref="J26:J27"/>
    <mergeCell ref="K26:K27"/>
    <mergeCell ref="E25:L25"/>
    <mergeCell ref="E26:E27"/>
    <mergeCell ref="F26:F27"/>
    <mergeCell ref="G26:G27"/>
    <mergeCell ref="H26:H27"/>
    <mergeCell ref="I26:I27"/>
    <mergeCell ref="H38:I38"/>
    <mergeCell ref="K40:L40"/>
    <mergeCell ref="K38:L38"/>
    <mergeCell ref="N40:T42"/>
    <mergeCell ref="N37:P37"/>
    <mergeCell ref="H37:I37"/>
    <mergeCell ref="H42:I42"/>
    <mergeCell ref="H41:I41"/>
    <mergeCell ref="Q37:T37"/>
    <mergeCell ref="K39:L39"/>
    <mergeCell ref="E42:F42"/>
    <mergeCell ref="E38:F38"/>
    <mergeCell ref="E40:F40"/>
    <mergeCell ref="E41:F41"/>
    <mergeCell ref="E37:F37"/>
    <mergeCell ref="H40:I40"/>
    <mergeCell ref="H39:I39"/>
    <mergeCell ref="K42:L42"/>
    <mergeCell ref="K41:L41"/>
    <mergeCell ref="F16:F17"/>
    <mergeCell ref="G16:G17"/>
    <mergeCell ref="B7:C7"/>
    <mergeCell ref="K36:L36"/>
    <mergeCell ref="B31:C31"/>
    <mergeCell ref="H36:J36"/>
    <mergeCell ref="E39:F39"/>
    <mergeCell ref="L6:L7"/>
    <mergeCell ref="E6:E7"/>
    <mergeCell ref="F6:F7"/>
    <mergeCell ref="H16:H17"/>
    <mergeCell ref="E15:L15"/>
    <mergeCell ref="I6:I7"/>
    <mergeCell ref="J6:J7"/>
    <mergeCell ref="K6:K7"/>
    <mergeCell ref="I16:I17"/>
    <mergeCell ref="J16:J17"/>
    <mergeCell ref="K16:K17"/>
    <mergeCell ref="L16:L17"/>
    <mergeCell ref="E35:L35"/>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AV94"/>
  <sheetViews>
    <sheetView showGridLines="0" tabSelected="1" topLeftCell="A13" zoomScale="70" zoomScaleNormal="75" workbookViewId="0">
      <selection activeCell="AF34" sqref="AF34"/>
    </sheetView>
  </sheetViews>
  <sheetFormatPr defaultRowHeight="12.5" x14ac:dyDescent="0.25"/>
  <cols>
    <col min="1" max="1" width="1.81640625" customWidth="1"/>
    <col min="2" max="2" width="22.54296875" customWidth="1"/>
    <col min="3" max="20" width="10.26953125" customWidth="1"/>
    <col min="21" max="21" width="2.7265625" customWidth="1"/>
    <col min="22" max="24" width="10.26953125" customWidth="1"/>
    <col min="25" max="25" width="2.7265625" customWidth="1"/>
    <col min="26" max="28" width="10.26953125" customWidth="1"/>
    <col min="29" max="29" width="2.7265625" customWidth="1"/>
    <col min="30" max="32" width="10.26953125" customWidth="1"/>
    <col min="33" max="33" width="2.7265625" customWidth="1"/>
    <col min="34" max="37" width="9.26953125" style="151" customWidth="1"/>
    <col min="38" max="48" width="9.1796875" style="151" customWidth="1"/>
  </cols>
  <sheetData>
    <row r="1" spans="1:33" ht="40" customHeight="1" x14ac:dyDescent="0.35">
      <c r="A1" s="5"/>
      <c r="B1" s="369" t="s">
        <v>122</v>
      </c>
      <c r="AA1" s="496"/>
      <c r="AB1" s="496"/>
      <c r="AC1" s="496"/>
      <c r="AD1" s="496"/>
      <c r="AE1" s="496"/>
      <c r="AF1" s="496"/>
    </row>
    <row r="2" spans="1:33" ht="20.149999999999999" customHeight="1" x14ac:dyDescent="0.45">
      <c r="A2" s="4"/>
      <c r="B2" s="500" t="s">
        <v>143</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23"/>
    </row>
    <row r="3" spans="1:33" ht="20.149999999999999" customHeight="1" x14ac:dyDescent="0.45">
      <c r="A3" s="4"/>
      <c r="B3" s="500" t="s">
        <v>144</v>
      </c>
      <c r="C3" s="500"/>
      <c r="D3" s="500"/>
      <c r="E3" s="500"/>
      <c r="F3" s="500"/>
      <c r="G3" s="500"/>
      <c r="H3" s="500"/>
      <c r="I3" s="500"/>
      <c r="J3" s="500"/>
      <c r="K3" s="500"/>
      <c r="L3" s="500"/>
      <c r="M3" s="500"/>
      <c r="N3" s="500"/>
      <c r="O3" s="500"/>
      <c r="P3" s="500"/>
      <c r="Q3" s="500"/>
      <c r="R3" s="500"/>
      <c r="S3" s="500"/>
      <c r="T3" s="500"/>
      <c r="U3" s="501"/>
      <c r="V3" s="501"/>
      <c r="W3" s="501"/>
      <c r="X3" s="501"/>
      <c r="Y3" s="501"/>
      <c r="Z3" s="501"/>
      <c r="AA3" s="501"/>
      <c r="AB3" s="501"/>
      <c r="AC3" s="501"/>
      <c r="AD3" s="501"/>
      <c r="AE3" s="501"/>
      <c r="AF3" s="501"/>
    </row>
    <row r="4" spans="1:33" ht="20.149999999999999" customHeight="1" x14ac:dyDescent="0.45">
      <c r="A4" s="4"/>
      <c r="B4" s="500" t="s">
        <v>145</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23"/>
    </row>
    <row r="5" spans="1:33" ht="20.149999999999999" customHeight="1" x14ac:dyDescent="0.45">
      <c r="A5" s="4"/>
    </row>
    <row r="6" spans="1:33" ht="25" customHeight="1" x14ac:dyDescent="0.45">
      <c r="A6" s="4"/>
      <c r="Y6" s="21"/>
      <c r="Z6" s="21"/>
      <c r="AA6" s="21"/>
      <c r="AB6" s="21"/>
      <c r="AC6" s="21"/>
      <c r="AD6" s="21"/>
      <c r="AE6" s="21"/>
      <c r="AF6" s="21"/>
      <c r="AG6" s="21"/>
    </row>
    <row r="7" spans="1:33" ht="25" customHeight="1" x14ac:dyDescent="0.45">
      <c r="A7" s="4"/>
    </row>
    <row r="8" spans="1:33" ht="25" customHeight="1" x14ac:dyDescent="0.45">
      <c r="A8" s="4"/>
    </row>
    <row r="9" spans="1:33" ht="25" customHeight="1" x14ac:dyDescent="0.45">
      <c r="A9" s="4"/>
    </row>
    <row r="10" spans="1:33" ht="25" customHeight="1" x14ac:dyDescent="0.45">
      <c r="A10" s="4"/>
    </row>
    <row r="11" spans="1:33" ht="25" customHeight="1" x14ac:dyDescent="0.45">
      <c r="A11" s="4"/>
    </row>
    <row r="12" spans="1:33" ht="25" customHeight="1" x14ac:dyDescent="0.45">
      <c r="A12" s="4"/>
    </row>
    <row r="13" spans="1:33" ht="25" customHeight="1" x14ac:dyDescent="0.45">
      <c r="A13" s="4"/>
    </row>
    <row r="14" spans="1:33" ht="25" customHeight="1" x14ac:dyDescent="0.45">
      <c r="A14" s="4"/>
    </row>
    <row r="15" spans="1:33" ht="25" customHeight="1" x14ac:dyDescent="0.45">
      <c r="A15" s="4"/>
    </row>
    <row r="16" spans="1:33" ht="25" customHeight="1" x14ac:dyDescent="0.45">
      <c r="A16" s="4"/>
    </row>
    <row r="17" spans="1:48" ht="20.25" customHeight="1" x14ac:dyDescent="0.45">
      <c r="A17" s="4"/>
    </row>
    <row r="18" spans="1:48" ht="28.5" customHeight="1" x14ac:dyDescent="0.4">
      <c r="A18" s="6"/>
      <c r="B18" s="22"/>
      <c r="X18" s="503"/>
      <c r="Y18" s="503"/>
      <c r="Z18" s="503"/>
      <c r="AA18" s="503"/>
      <c r="AB18" s="503"/>
      <c r="AC18" s="503"/>
      <c r="AD18" s="503"/>
      <c r="AE18" s="503"/>
      <c r="AF18" s="503"/>
      <c r="AG18" s="503"/>
    </row>
    <row r="19" spans="1:48" s="81" customFormat="1" ht="16" customHeight="1" x14ac:dyDescent="0.3">
      <c r="B19" s="498" t="s">
        <v>22</v>
      </c>
      <c r="C19" s="502">
        <v>2018</v>
      </c>
      <c r="D19" s="502"/>
      <c r="E19" s="502"/>
      <c r="F19" s="502"/>
      <c r="G19" s="502"/>
      <c r="H19" s="502"/>
      <c r="I19" s="502">
        <v>2019</v>
      </c>
      <c r="J19" s="502"/>
      <c r="K19" s="502"/>
      <c r="L19" s="502"/>
      <c r="M19" s="502"/>
      <c r="N19" s="502"/>
      <c r="O19" s="502"/>
      <c r="P19" s="502"/>
      <c r="Q19" s="502"/>
      <c r="R19" s="502"/>
      <c r="S19" s="502"/>
      <c r="T19" s="502"/>
      <c r="U19" s="83"/>
      <c r="V19" s="499" t="s">
        <v>60</v>
      </c>
      <c r="W19" s="499"/>
      <c r="X19" s="499"/>
      <c r="Y19" s="83"/>
      <c r="Z19" s="499" t="s">
        <v>44</v>
      </c>
      <c r="AA19" s="499"/>
      <c r="AB19" s="499"/>
      <c r="AC19" s="83"/>
      <c r="AD19" s="497" t="s">
        <v>45</v>
      </c>
      <c r="AE19" s="497"/>
      <c r="AF19" s="497"/>
      <c r="AG19" s="83"/>
      <c r="AH19" s="151"/>
      <c r="AI19" s="151"/>
      <c r="AJ19" s="151"/>
      <c r="AK19" s="151"/>
      <c r="AL19" s="151"/>
      <c r="AM19" s="151"/>
      <c r="AN19" s="151"/>
      <c r="AO19" s="151"/>
      <c r="AP19" s="151"/>
      <c r="AQ19" s="151"/>
      <c r="AR19" s="151"/>
      <c r="AS19" s="151"/>
      <c r="AT19" s="151"/>
      <c r="AU19" s="151"/>
      <c r="AV19" s="151"/>
    </row>
    <row r="20" spans="1:48" s="82" customFormat="1" ht="16" customHeight="1" x14ac:dyDescent="0.3">
      <c r="B20" s="498"/>
      <c r="C20" s="174" t="s">
        <v>153</v>
      </c>
      <c r="D20" s="174" t="s">
        <v>157</v>
      </c>
      <c r="E20" s="174" t="s">
        <v>159</v>
      </c>
      <c r="F20" s="174" t="s">
        <v>162</v>
      </c>
      <c r="G20" s="174" t="s">
        <v>164</v>
      </c>
      <c r="H20" s="391" t="s">
        <v>165</v>
      </c>
      <c r="I20" s="174" t="s">
        <v>166</v>
      </c>
      <c r="J20" s="174" t="s">
        <v>169</v>
      </c>
      <c r="K20" s="174" t="s">
        <v>170</v>
      </c>
      <c r="L20" s="174" t="s">
        <v>171</v>
      </c>
      <c r="M20" s="174" t="s">
        <v>172</v>
      </c>
      <c r="N20" s="174" t="s">
        <v>173</v>
      </c>
      <c r="O20" s="174" t="s">
        <v>153</v>
      </c>
      <c r="P20" s="174" t="s">
        <v>157</v>
      </c>
      <c r="Q20" s="174" t="s">
        <v>159</v>
      </c>
      <c r="R20" s="174" t="s">
        <v>162</v>
      </c>
      <c r="S20" s="174" t="s">
        <v>164</v>
      </c>
      <c r="T20" s="391" t="s">
        <v>165</v>
      </c>
      <c r="U20" s="101"/>
      <c r="V20" s="173">
        <v>2017</v>
      </c>
      <c r="W20" s="174">
        <v>2018</v>
      </c>
      <c r="X20" s="175">
        <v>2019</v>
      </c>
      <c r="Y20" s="101"/>
      <c r="Z20" s="173">
        <v>2017</v>
      </c>
      <c r="AA20" s="174">
        <v>2018</v>
      </c>
      <c r="AB20" s="175">
        <v>2019</v>
      </c>
      <c r="AC20" s="101"/>
      <c r="AD20" s="173">
        <v>2017</v>
      </c>
      <c r="AE20" s="174">
        <v>2018</v>
      </c>
      <c r="AF20" s="175">
        <v>2019</v>
      </c>
      <c r="AG20" s="101"/>
      <c r="AH20" s="151"/>
      <c r="AI20" s="151"/>
      <c r="AJ20" s="151"/>
      <c r="AK20" s="151"/>
      <c r="AL20" s="151"/>
      <c r="AM20" s="151"/>
      <c r="AN20" s="151"/>
      <c r="AO20" s="151"/>
      <c r="AP20" s="151"/>
      <c r="AQ20" s="151"/>
      <c r="AR20" s="151"/>
      <c r="AS20" s="151"/>
      <c r="AT20" s="151"/>
      <c r="AU20" s="151"/>
      <c r="AV20" s="151"/>
    </row>
    <row r="21" spans="1:48" ht="22" customHeight="1" x14ac:dyDescent="0.3">
      <c r="B21" s="172" t="s">
        <v>19</v>
      </c>
      <c r="C21" s="317">
        <v>76.038709677419348</v>
      </c>
      <c r="D21" s="318">
        <v>67.00645161290322</v>
      </c>
      <c r="E21" s="318">
        <v>61</v>
      </c>
      <c r="F21" s="318">
        <v>66.787096774193543</v>
      </c>
      <c r="G21" s="318">
        <v>56.293333333333337</v>
      </c>
      <c r="H21" s="392">
        <v>49.470967741935482</v>
      </c>
      <c r="I21" s="318">
        <v>59.535483870967745</v>
      </c>
      <c r="J21" s="318">
        <v>58.557142857142857</v>
      </c>
      <c r="K21" s="318">
        <v>69.458064516129028</v>
      </c>
      <c r="L21" s="318">
        <v>69.959999999999994</v>
      </c>
      <c r="M21" s="318">
        <v>62.967741935483872</v>
      </c>
      <c r="N21" s="318">
        <v>60.866666666666667</v>
      </c>
      <c r="O21" s="318">
        <v>76.8</v>
      </c>
      <c r="P21" s="318">
        <v>72.825806451612905</v>
      </c>
      <c r="Q21" s="318">
        <v>69.400000000000006</v>
      </c>
      <c r="R21" s="318">
        <v>74.864516129032253</v>
      </c>
      <c r="S21" s="318">
        <v>61.213333333333331</v>
      </c>
      <c r="T21" s="392">
        <v>41.574193548387093</v>
      </c>
      <c r="U21" s="77">
        <f>T21/100</f>
        <v>0.41574193548387095</v>
      </c>
      <c r="V21" s="317">
        <v>48.662008733624454</v>
      </c>
      <c r="W21" s="318">
        <v>65.620821917808215</v>
      </c>
      <c r="X21" s="319">
        <v>64.881095890410961</v>
      </c>
      <c r="Y21" s="77"/>
      <c r="Z21" s="317">
        <v>56.960869565217394</v>
      </c>
      <c r="AA21" s="318">
        <v>57.530434782608694</v>
      </c>
      <c r="AB21" s="319">
        <v>59.195652173913047</v>
      </c>
      <c r="AC21" s="77"/>
      <c r="AD21" s="317">
        <v>48.662008733624454</v>
      </c>
      <c r="AE21" s="318">
        <v>65.620821917808215</v>
      </c>
      <c r="AF21" s="319">
        <v>64.881095890410961</v>
      </c>
      <c r="AG21" s="77"/>
    </row>
    <row r="22" spans="1:48" ht="22" customHeight="1" x14ac:dyDescent="0.3">
      <c r="B22" s="27" t="s">
        <v>35</v>
      </c>
      <c r="C22" s="176">
        <v>60.798732428699111</v>
      </c>
      <c r="D22" s="64">
        <v>45.715852766718129</v>
      </c>
      <c r="E22" s="64">
        <v>60.085391887770662</v>
      </c>
      <c r="F22" s="64">
        <v>61.204733937372723</v>
      </c>
      <c r="G22" s="64">
        <v>52.348276913693198</v>
      </c>
      <c r="H22" s="393">
        <v>42.283741109110764</v>
      </c>
      <c r="I22" s="64">
        <v>39.077354351182251</v>
      </c>
      <c r="J22" s="64">
        <v>47.148254767902124</v>
      </c>
      <c r="K22" s="64">
        <v>56.624967052573957</v>
      </c>
      <c r="L22" s="64">
        <v>54.215378168866543</v>
      </c>
      <c r="M22" s="64">
        <v>52.675330994910887</v>
      </c>
      <c r="N22" s="64">
        <v>57.175780431594383</v>
      </c>
      <c r="O22" s="64">
        <v>59.520357617494263</v>
      </c>
      <c r="P22" s="64">
        <v>51.949176432684951</v>
      </c>
      <c r="Q22" s="64">
        <v>54.658759883478986</v>
      </c>
      <c r="R22" s="64">
        <v>59.689501026942132</v>
      </c>
      <c r="S22" s="64">
        <v>50.977944236371201</v>
      </c>
      <c r="T22" s="393">
        <v>44.220933510531189</v>
      </c>
      <c r="U22" s="77">
        <f>T22/100</f>
        <v>0.44220933510531191</v>
      </c>
      <c r="V22" s="176">
        <v>68.372381905386291</v>
      </c>
      <c r="W22" s="64">
        <v>56.786780424859892</v>
      </c>
      <c r="X22" s="177">
        <v>52.356144067069259</v>
      </c>
      <c r="Y22" s="77"/>
      <c r="Z22" s="176">
        <v>57.894124411345963</v>
      </c>
      <c r="AA22" s="64">
        <v>51.941206889693305</v>
      </c>
      <c r="AB22" s="177">
        <v>51.636541279921836</v>
      </c>
      <c r="AC22" s="77"/>
      <c r="AD22" s="176">
        <v>68.372381905386291</v>
      </c>
      <c r="AE22" s="64">
        <v>56.786780424859892</v>
      </c>
      <c r="AF22" s="177">
        <v>52.356144067069259</v>
      </c>
      <c r="AG22" s="77"/>
    </row>
    <row r="23" spans="1:48" ht="22" customHeight="1" x14ac:dyDescent="0.3">
      <c r="B23" s="29" t="s">
        <v>85</v>
      </c>
      <c r="C23" s="320">
        <v>125.0662746408286</v>
      </c>
      <c r="D23" s="77">
        <v>146.57158853588092</v>
      </c>
      <c r="E23" s="77">
        <v>101.52218048929042</v>
      </c>
      <c r="F23" s="77">
        <v>109.12080239174462</v>
      </c>
      <c r="G23" s="77">
        <v>107.53617244392659</v>
      </c>
      <c r="H23" s="394">
        <v>116.99761289872269</v>
      </c>
      <c r="I23" s="77">
        <v>152.35290325934398</v>
      </c>
      <c r="J23" s="77">
        <v>124.19790116390001</v>
      </c>
      <c r="K23" s="77">
        <v>122.66331996562589</v>
      </c>
      <c r="L23" s="77">
        <v>129.04087799976813</v>
      </c>
      <c r="M23" s="77">
        <v>119.53933795227098</v>
      </c>
      <c r="N23" s="77">
        <v>106.45533162330524</v>
      </c>
      <c r="O23" s="77">
        <v>129.03148279711763</v>
      </c>
      <c r="P23" s="77">
        <v>140.1866428931354</v>
      </c>
      <c r="Q23" s="77">
        <v>126.96958392021013</v>
      </c>
      <c r="R23" s="77">
        <v>125.42325675538913</v>
      </c>
      <c r="S23" s="77">
        <v>120.07807346938776</v>
      </c>
      <c r="T23" s="394">
        <v>94.014735212422025</v>
      </c>
      <c r="U23" s="77"/>
      <c r="V23" s="320">
        <v>71.172024986584418</v>
      </c>
      <c r="W23" s="77">
        <v>115.55651055906843</v>
      </c>
      <c r="X23" s="321">
        <v>123.92260172425416</v>
      </c>
      <c r="Y23" s="77"/>
      <c r="Z23" s="320">
        <v>98.387997304359132</v>
      </c>
      <c r="AA23" s="77">
        <v>110.76068160061267</v>
      </c>
      <c r="AB23" s="321">
        <v>114.63907284768212</v>
      </c>
      <c r="AC23" s="77"/>
      <c r="AD23" s="320">
        <v>71.172024986584418</v>
      </c>
      <c r="AE23" s="77">
        <v>115.55651055906843</v>
      </c>
      <c r="AF23" s="321">
        <v>123.92260172425416</v>
      </c>
      <c r="AG23" s="77"/>
    </row>
    <row r="24" spans="1:48" ht="22" customHeight="1" x14ac:dyDescent="0.3">
      <c r="A24" s="20"/>
      <c r="B24" s="28" t="s">
        <v>23</v>
      </c>
      <c r="C24" s="178" t="s">
        <v>154</v>
      </c>
      <c r="D24" s="179" t="s">
        <v>158</v>
      </c>
      <c r="E24" s="179" t="s">
        <v>160</v>
      </c>
      <c r="F24" s="179" t="s">
        <v>163</v>
      </c>
      <c r="G24" s="179" t="s">
        <v>163</v>
      </c>
      <c r="H24" s="395" t="s">
        <v>163</v>
      </c>
      <c r="I24" s="179" t="s">
        <v>167</v>
      </c>
      <c r="J24" s="179" t="s">
        <v>167</v>
      </c>
      <c r="K24" s="179" t="s">
        <v>167</v>
      </c>
      <c r="L24" s="179" t="s">
        <v>167</v>
      </c>
      <c r="M24" s="179" t="s">
        <v>167</v>
      </c>
      <c r="N24" s="179" t="s">
        <v>167</v>
      </c>
      <c r="O24" s="179" t="s">
        <v>154</v>
      </c>
      <c r="P24" s="179" t="s">
        <v>174</v>
      </c>
      <c r="Q24" s="179" t="s">
        <v>174</v>
      </c>
      <c r="R24" s="179" t="s">
        <v>174</v>
      </c>
      <c r="S24" s="179" t="s">
        <v>167</v>
      </c>
      <c r="T24" s="395" t="s">
        <v>158</v>
      </c>
      <c r="U24" s="77"/>
      <c r="V24" s="178" t="s">
        <v>155</v>
      </c>
      <c r="W24" s="179" t="s">
        <v>156</v>
      </c>
      <c r="X24" s="180" t="s">
        <v>167</v>
      </c>
      <c r="Y24" s="77"/>
      <c r="Z24" s="178" t="s">
        <v>158</v>
      </c>
      <c r="AA24" s="179" t="s">
        <v>163</v>
      </c>
      <c r="AB24" s="180" t="s">
        <v>167</v>
      </c>
      <c r="AC24" s="77"/>
      <c r="AD24" s="178" t="s">
        <v>155</v>
      </c>
      <c r="AE24" s="179" t="s">
        <v>156</v>
      </c>
      <c r="AF24" s="180" t="s">
        <v>167</v>
      </c>
      <c r="AG24" s="77"/>
    </row>
    <row r="25" spans="1:48" ht="22" customHeight="1" x14ac:dyDescent="0.4">
      <c r="B25" s="22" t="s">
        <v>70</v>
      </c>
      <c r="R25" s="67"/>
      <c r="S25" s="67"/>
      <c r="T25" s="67"/>
      <c r="U25" s="1"/>
      <c r="V25" s="67"/>
      <c r="W25" s="67"/>
      <c r="X25" s="67"/>
      <c r="Y25" s="1"/>
      <c r="Z25" s="67"/>
      <c r="AA25" s="67"/>
      <c r="AB25" s="67"/>
      <c r="AC25" s="1"/>
      <c r="AD25" s="67"/>
      <c r="AE25" s="67"/>
      <c r="AF25" s="67"/>
      <c r="AG25" s="1"/>
    </row>
    <row r="26" spans="1:48" ht="22" customHeight="1" x14ac:dyDescent="0.3">
      <c r="B26" s="26" t="s">
        <v>19</v>
      </c>
      <c r="C26" s="317">
        <v>49.189873417721522</v>
      </c>
      <c r="D26" s="318">
        <v>60.525502318392583</v>
      </c>
      <c r="E26" s="318">
        <v>-3.6030341340075855</v>
      </c>
      <c r="F26" s="318">
        <v>2.2924901185770752</v>
      </c>
      <c r="G26" s="318">
        <v>2.301914223406833</v>
      </c>
      <c r="H26" s="392">
        <v>-2.043944813490036</v>
      </c>
      <c r="I26" s="318">
        <v>7.527382894430203</v>
      </c>
      <c r="J26" s="318">
        <v>-7.2204617473970121</v>
      </c>
      <c r="K26" s="318">
        <v>-13.789237668161435</v>
      </c>
      <c r="L26" s="318">
        <v>-2.4539877300613497</v>
      </c>
      <c r="M26" s="318">
        <v>-11.913357400722022</v>
      </c>
      <c r="N26" s="318">
        <v>-10.735236605396949</v>
      </c>
      <c r="O26" s="318">
        <v>1.0011878499915154</v>
      </c>
      <c r="P26" s="318">
        <v>8.6847679568650111</v>
      </c>
      <c r="Q26" s="318">
        <v>13.770491803278688</v>
      </c>
      <c r="R26" s="318">
        <v>12.094281298299846</v>
      </c>
      <c r="S26" s="318">
        <v>8.7399336807200374</v>
      </c>
      <c r="T26" s="392">
        <v>-15.96244131455399</v>
      </c>
      <c r="U26" s="77"/>
      <c r="V26" s="317">
        <v>-20.003077211874608</v>
      </c>
      <c r="W26" s="318">
        <v>34.850211952852597</v>
      </c>
      <c r="X26" s="319">
        <v>-1.1272733345580253</v>
      </c>
      <c r="Y26" s="77"/>
      <c r="Z26" s="317">
        <v>20.062648357921937</v>
      </c>
      <c r="AA26" s="318">
        <v>0.99992366994885884</v>
      </c>
      <c r="AB26" s="319">
        <v>2.8944981862152357</v>
      </c>
      <c r="AC26" s="77"/>
      <c r="AD26" s="317">
        <v>-20.003077211874608</v>
      </c>
      <c r="AE26" s="318">
        <v>34.850211952852597</v>
      </c>
      <c r="AF26" s="319">
        <v>-1.1272733345580253</v>
      </c>
      <c r="AG26" s="77"/>
    </row>
    <row r="27" spans="1:48" ht="22" customHeight="1" x14ac:dyDescent="0.3">
      <c r="B27" s="27" t="s">
        <v>35</v>
      </c>
      <c r="C27" s="176">
        <v>-19.711357905467032</v>
      </c>
      <c r="D27" s="64">
        <v>-27.829265946188627</v>
      </c>
      <c r="E27" s="64">
        <v>-9.4098338650106239</v>
      </c>
      <c r="F27" s="64">
        <v>-8.0032169317277511</v>
      </c>
      <c r="G27" s="64">
        <v>-5.136296087019514</v>
      </c>
      <c r="H27" s="393">
        <v>-18.501859468333084</v>
      </c>
      <c r="I27" s="64">
        <v>-30.373882514748995</v>
      </c>
      <c r="J27" s="64">
        <v>-22.682009294091614</v>
      </c>
      <c r="K27" s="64">
        <v>-9.2451936166657784</v>
      </c>
      <c r="L27" s="64">
        <v>-12.384388345439058</v>
      </c>
      <c r="M27" s="64">
        <v>-5.0737198734314424</v>
      </c>
      <c r="N27" s="64">
        <v>-3.5223256557519038</v>
      </c>
      <c r="O27" s="64">
        <v>-2.1026339861674743</v>
      </c>
      <c r="P27" s="64">
        <v>13.634928123893124</v>
      </c>
      <c r="Q27" s="64">
        <v>-9.0315330129288451</v>
      </c>
      <c r="R27" s="64">
        <v>-2.475679270137904</v>
      </c>
      <c r="S27" s="64">
        <v>-2.6177226035181045</v>
      </c>
      <c r="T27" s="393">
        <v>4.5814120288496083</v>
      </c>
      <c r="U27" s="77"/>
      <c r="V27" s="176">
        <v>-3.1067356108102393</v>
      </c>
      <c r="W27" s="64">
        <v>-16.944855740960666</v>
      </c>
      <c r="X27" s="177">
        <v>-7.802232006537575</v>
      </c>
      <c r="Y27" s="77"/>
      <c r="Z27" s="176">
        <v>-10.351150540027771</v>
      </c>
      <c r="AA27" s="64">
        <v>-10.282420853895873</v>
      </c>
      <c r="AB27" s="177">
        <v>-0.58655858809457739</v>
      </c>
      <c r="AC27" s="77"/>
      <c r="AD27" s="176">
        <v>-3.1067356108102393</v>
      </c>
      <c r="AE27" s="64">
        <v>-16.944855740960666</v>
      </c>
      <c r="AF27" s="177">
        <v>-7.802232006537575</v>
      </c>
      <c r="AG27" s="77"/>
    </row>
    <row r="28" spans="1:48" ht="22" customHeight="1" x14ac:dyDescent="0.3">
      <c r="B28" s="29" t="s">
        <v>85</v>
      </c>
      <c r="C28" s="320">
        <v>85.816909497688698</v>
      </c>
      <c r="D28" s="77">
        <v>122.42464957984608</v>
      </c>
      <c r="E28" s="77">
        <v>6.4099669740645613</v>
      </c>
      <c r="F28" s="77">
        <v>11.191377249206878</v>
      </c>
      <c r="G28" s="77">
        <v>7.8409444324981221</v>
      </c>
      <c r="H28" s="394">
        <v>20.194221055200838</v>
      </c>
      <c r="I28" s="77">
        <v>54.435414149306652</v>
      </c>
      <c r="J28" s="77">
        <v>19.997347843020293</v>
      </c>
      <c r="K28" s="77">
        <v>-5.0069458936448168</v>
      </c>
      <c r="L28" s="77">
        <v>11.33405386077764</v>
      </c>
      <c r="M28" s="77">
        <v>-7.2052096828939778</v>
      </c>
      <c r="N28" s="77">
        <v>-7.4762487784564557</v>
      </c>
      <c r="O28" s="77">
        <v>3.1704855427064622</v>
      </c>
      <c r="P28" s="77">
        <v>-4.3561959766728462</v>
      </c>
      <c r="Q28" s="77">
        <v>25.065855863491972</v>
      </c>
      <c r="R28" s="77">
        <v>14.939822661052798</v>
      </c>
      <c r="S28" s="77">
        <v>11.662960230429421</v>
      </c>
      <c r="T28" s="394">
        <v>-19.643885987823932</v>
      </c>
      <c r="U28" s="77"/>
      <c r="V28" s="320">
        <v>-17.438097175874972</v>
      </c>
      <c r="W28" s="77">
        <v>62.362263235941739</v>
      </c>
      <c r="X28" s="321">
        <v>7.2398267520455146</v>
      </c>
      <c r="Y28" s="77"/>
      <c r="Z28" s="320">
        <v>33.92547598899116</v>
      </c>
      <c r="AA28" s="77">
        <v>12.575400084604995</v>
      </c>
      <c r="AB28" s="321">
        <v>3.5015956845177008</v>
      </c>
      <c r="AC28" s="77"/>
      <c r="AD28" s="320">
        <v>-17.438097175874972</v>
      </c>
      <c r="AE28" s="77">
        <v>62.362263235941739</v>
      </c>
      <c r="AF28" s="321">
        <v>7.2398267520455146</v>
      </c>
      <c r="AG28" s="77"/>
    </row>
    <row r="29" spans="1:48" ht="22" customHeight="1" x14ac:dyDescent="0.3">
      <c r="A29" s="20"/>
      <c r="B29" s="28" t="s">
        <v>23</v>
      </c>
      <c r="C29" s="178" t="s">
        <v>174</v>
      </c>
      <c r="D29" s="179" t="s">
        <v>174</v>
      </c>
      <c r="E29" s="179" t="s">
        <v>175</v>
      </c>
      <c r="F29" s="179" t="s">
        <v>176</v>
      </c>
      <c r="G29" s="179" t="s">
        <v>175</v>
      </c>
      <c r="H29" s="395" t="s">
        <v>176</v>
      </c>
      <c r="I29" s="179" t="s">
        <v>154</v>
      </c>
      <c r="J29" s="179" t="s">
        <v>156</v>
      </c>
      <c r="K29" s="179" t="s">
        <v>158</v>
      </c>
      <c r="L29" s="179" t="s">
        <v>154</v>
      </c>
      <c r="M29" s="179" t="s">
        <v>158</v>
      </c>
      <c r="N29" s="179" t="s">
        <v>158</v>
      </c>
      <c r="O29" s="179" t="s">
        <v>156</v>
      </c>
      <c r="P29" s="179" t="s">
        <v>154</v>
      </c>
      <c r="Q29" s="179" t="s">
        <v>175</v>
      </c>
      <c r="R29" s="179" t="s">
        <v>175</v>
      </c>
      <c r="S29" s="179" t="s">
        <v>175</v>
      </c>
      <c r="T29" s="395" t="s">
        <v>160</v>
      </c>
      <c r="U29" s="77"/>
      <c r="V29" s="178" t="s">
        <v>155</v>
      </c>
      <c r="W29" s="179" t="s">
        <v>174</v>
      </c>
      <c r="X29" s="180" t="s">
        <v>154</v>
      </c>
      <c r="Y29" s="77"/>
      <c r="Z29" s="178" t="s">
        <v>174</v>
      </c>
      <c r="AA29" s="179" t="s">
        <v>176</v>
      </c>
      <c r="AB29" s="180" t="s">
        <v>175</v>
      </c>
      <c r="AC29" s="77"/>
      <c r="AD29" s="178" t="s">
        <v>155</v>
      </c>
      <c r="AE29" s="179" t="s">
        <v>174</v>
      </c>
      <c r="AF29" s="180" t="s">
        <v>154</v>
      </c>
      <c r="AG29" s="77"/>
    </row>
    <row r="30" spans="1:48" ht="22" customHeight="1" x14ac:dyDescent="0.4">
      <c r="A30" s="6"/>
      <c r="B30" s="22"/>
      <c r="U30" s="1"/>
      <c r="X30" s="69"/>
      <c r="Y30" s="80"/>
      <c r="AB30" s="69"/>
      <c r="AC30" s="80"/>
      <c r="AF30" s="69"/>
      <c r="AG30" s="80"/>
    </row>
    <row r="31" spans="1:48" s="81" customFormat="1" ht="16" customHeight="1" x14ac:dyDescent="0.3">
      <c r="B31" s="498" t="s">
        <v>9</v>
      </c>
      <c r="C31" s="502">
        <v>2018</v>
      </c>
      <c r="D31" s="502"/>
      <c r="E31" s="502"/>
      <c r="F31" s="502"/>
      <c r="G31" s="502"/>
      <c r="H31" s="502"/>
      <c r="I31" s="502">
        <v>2019</v>
      </c>
      <c r="J31" s="502"/>
      <c r="K31" s="502"/>
      <c r="L31" s="502"/>
      <c r="M31" s="502"/>
      <c r="N31" s="502"/>
      <c r="O31" s="502"/>
      <c r="P31" s="502"/>
      <c r="Q31" s="502"/>
      <c r="R31" s="502"/>
      <c r="S31" s="502"/>
      <c r="T31" s="502"/>
      <c r="U31" s="83"/>
      <c r="V31" s="499" t="s">
        <v>60</v>
      </c>
      <c r="W31" s="499"/>
      <c r="X31" s="499"/>
      <c r="Y31" s="83"/>
      <c r="Z31" s="499" t="s">
        <v>44</v>
      </c>
      <c r="AA31" s="499"/>
      <c r="AB31" s="499"/>
      <c r="AC31" s="83"/>
      <c r="AD31" s="497" t="s">
        <v>45</v>
      </c>
      <c r="AE31" s="497"/>
      <c r="AF31" s="497"/>
      <c r="AG31" s="83"/>
      <c r="AH31" s="151"/>
      <c r="AI31" s="151"/>
      <c r="AJ31" s="151"/>
      <c r="AK31" s="151"/>
      <c r="AL31" s="151"/>
      <c r="AM31" s="151"/>
      <c r="AN31" s="151"/>
      <c r="AO31" s="151"/>
      <c r="AP31" s="151"/>
      <c r="AQ31" s="151"/>
      <c r="AR31" s="151"/>
      <c r="AS31" s="151"/>
      <c r="AT31" s="151"/>
      <c r="AU31" s="151"/>
      <c r="AV31" s="151"/>
    </row>
    <row r="32" spans="1:48" s="82" customFormat="1" ht="16" customHeight="1" x14ac:dyDescent="0.3">
      <c r="B32" s="498"/>
      <c r="C32" s="174" t="s">
        <v>153</v>
      </c>
      <c r="D32" s="174" t="s">
        <v>157</v>
      </c>
      <c r="E32" s="174" t="s">
        <v>159</v>
      </c>
      <c r="F32" s="174" t="s">
        <v>162</v>
      </c>
      <c r="G32" s="174" t="s">
        <v>164</v>
      </c>
      <c r="H32" s="391" t="s">
        <v>165</v>
      </c>
      <c r="I32" s="174" t="s">
        <v>166</v>
      </c>
      <c r="J32" s="174" t="s">
        <v>169</v>
      </c>
      <c r="K32" s="174" t="s">
        <v>170</v>
      </c>
      <c r="L32" s="174" t="s">
        <v>171</v>
      </c>
      <c r="M32" s="174" t="s">
        <v>172</v>
      </c>
      <c r="N32" s="174" t="s">
        <v>173</v>
      </c>
      <c r="O32" s="174" t="s">
        <v>153</v>
      </c>
      <c r="P32" s="174" t="s">
        <v>157</v>
      </c>
      <c r="Q32" s="174" t="s">
        <v>159</v>
      </c>
      <c r="R32" s="174" t="s">
        <v>162</v>
      </c>
      <c r="S32" s="174" t="s">
        <v>164</v>
      </c>
      <c r="T32" s="391" t="s">
        <v>165</v>
      </c>
      <c r="U32" s="101"/>
      <c r="V32" s="173">
        <v>2017</v>
      </c>
      <c r="W32" s="174">
        <v>2018</v>
      </c>
      <c r="X32" s="175">
        <v>2019</v>
      </c>
      <c r="Y32" s="101"/>
      <c r="Z32" s="173">
        <v>2017</v>
      </c>
      <c r="AA32" s="174">
        <v>2018</v>
      </c>
      <c r="AB32" s="175">
        <v>2019</v>
      </c>
      <c r="AC32" s="101"/>
      <c r="AD32" s="173">
        <v>2017</v>
      </c>
      <c r="AE32" s="174">
        <v>2018</v>
      </c>
      <c r="AF32" s="175">
        <v>2019</v>
      </c>
      <c r="AG32" s="101"/>
      <c r="AH32" s="151"/>
      <c r="AI32" s="151"/>
      <c r="AJ32" s="151"/>
      <c r="AK32" s="151"/>
      <c r="AL32" s="151"/>
      <c r="AM32" s="151"/>
      <c r="AN32" s="151"/>
      <c r="AO32" s="151"/>
      <c r="AP32" s="151"/>
      <c r="AQ32" s="151"/>
      <c r="AR32" s="151"/>
      <c r="AS32" s="151"/>
      <c r="AT32" s="151"/>
      <c r="AU32" s="151"/>
      <c r="AV32" s="151"/>
    </row>
    <row r="33" spans="1:48" ht="22" customHeight="1" x14ac:dyDescent="0.3">
      <c r="B33" s="172" t="s">
        <v>19</v>
      </c>
      <c r="C33" s="322">
        <v>134.23841846258273</v>
      </c>
      <c r="D33" s="323">
        <v>114.70575775081841</v>
      </c>
      <c r="E33" s="323">
        <v>125.96437158469945</v>
      </c>
      <c r="F33" s="323">
        <v>129.59775888717155</v>
      </c>
      <c r="G33" s="323">
        <v>123.84888678351493</v>
      </c>
      <c r="H33" s="396">
        <v>113.53521126760563</v>
      </c>
      <c r="I33" s="323">
        <v>140.30732553099264</v>
      </c>
      <c r="J33" s="323">
        <v>171.74481580873385</v>
      </c>
      <c r="K33" s="323">
        <v>121.01894854170537</v>
      </c>
      <c r="L33" s="323">
        <v>122.78139889460644</v>
      </c>
      <c r="M33" s="323">
        <v>127.09832581967213</v>
      </c>
      <c r="N33" s="323">
        <v>121.99967141292443</v>
      </c>
      <c r="O33" s="323">
        <v>125.36587869623656</v>
      </c>
      <c r="P33" s="323">
        <v>104.88039333805811</v>
      </c>
      <c r="Q33" s="323">
        <v>112.53425168107589</v>
      </c>
      <c r="R33" s="323">
        <v>113.622438814202</v>
      </c>
      <c r="S33" s="323">
        <v>105.72350468307559</v>
      </c>
      <c r="T33" s="396">
        <v>109.38453134698945</v>
      </c>
      <c r="U33" s="77"/>
      <c r="V33" s="322">
        <v>124.63939839908109</v>
      </c>
      <c r="W33" s="323">
        <v>124.05471033250389</v>
      </c>
      <c r="X33" s="324">
        <v>122.37554421998513</v>
      </c>
      <c r="Y33" s="77"/>
      <c r="Z33" s="322">
        <v>121.07320051904435</v>
      </c>
      <c r="AA33" s="323">
        <v>123.10928053204353</v>
      </c>
      <c r="AB33" s="324">
        <v>109.95600146896805</v>
      </c>
      <c r="AC33" s="77"/>
      <c r="AD33" s="322">
        <v>124.63939839908109</v>
      </c>
      <c r="AE33" s="323">
        <v>124.05471033250389</v>
      </c>
      <c r="AF33" s="324">
        <v>122.37554421998513</v>
      </c>
      <c r="AG33" s="77"/>
    </row>
    <row r="34" spans="1:48" ht="22" customHeight="1" x14ac:dyDescent="0.3">
      <c r="B34" s="27" t="s">
        <v>35</v>
      </c>
      <c r="C34" s="181">
        <v>148.47940995656532</v>
      </c>
      <c r="D34" s="65">
        <v>144.00848966896245</v>
      </c>
      <c r="E34" s="65">
        <v>147.21176885595372</v>
      </c>
      <c r="F34" s="65">
        <v>155.3376506895554</v>
      </c>
      <c r="G34" s="65">
        <v>148.65981066122924</v>
      </c>
      <c r="H34" s="397">
        <v>145.19203322398269</v>
      </c>
      <c r="I34" s="65">
        <v>175.70746114258981</v>
      </c>
      <c r="J34" s="65">
        <v>182.84625596260256</v>
      </c>
      <c r="K34" s="65">
        <v>150.831539673446</v>
      </c>
      <c r="L34" s="65">
        <v>148.33585655215055</v>
      </c>
      <c r="M34" s="65">
        <v>147.73163394919169</v>
      </c>
      <c r="N34" s="65">
        <v>149.13689813118359</v>
      </c>
      <c r="O34" s="65">
        <v>146.59583646266788</v>
      </c>
      <c r="P34" s="65">
        <v>141.63608667002597</v>
      </c>
      <c r="Q34" s="65">
        <v>142.86547451368534</v>
      </c>
      <c r="R34" s="65">
        <v>147.66368113888609</v>
      </c>
      <c r="S34" s="65">
        <v>141.30957224489796</v>
      </c>
      <c r="T34" s="397">
        <v>133.97587769227266</v>
      </c>
      <c r="U34" s="77"/>
      <c r="V34" s="181">
        <v>137.1501508200858</v>
      </c>
      <c r="W34" s="65">
        <v>146.38050862460744</v>
      </c>
      <c r="X34" s="182">
        <v>149.81278950974897</v>
      </c>
      <c r="Y34" s="77"/>
      <c r="Z34" s="181">
        <v>141.41623165959257</v>
      </c>
      <c r="AA34" s="65">
        <v>150.36002508137085</v>
      </c>
      <c r="AB34" s="182">
        <v>141.66828642384107</v>
      </c>
      <c r="AC34" s="77"/>
      <c r="AD34" s="181">
        <v>137.1501508200858</v>
      </c>
      <c r="AE34" s="65">
        <v>146.38050862460744</v>
      </c>
      <c r="AF34" s="182">
        <v>149.81278950974897</v>
      </c>
      <c r="AG34" s="77"/>
    </row>
    <row r="35" spans="1:48" ht="22" customHeight="1" x14ac:dyDescent="0.3">
      <c r="B35" s="29" t="s">
        <v>86</v>
      </c>
      <c r="C35" s="320">
        <v>90.408776881489146</v>
      </c>
      <c r="D35" s="77">
        <v>79.652080245058258</v>
      </c>
      <c r="E35" s="77">
        <v>85.566780810816311</v>
      </c>
      <c r="F35" s="77">
        <v>83.429714761281275</v>
      </c>
      <c r="G35" s="77">
        <v>83.310268076249429</v>
      </c>
      <c r="H35" s="394">
        <v>78.196584720636025</v>
      </c>
      <c r="I35" s="77">
        <v>79.852798861586578</v>
      </c>
      <c r="J35" s="77">
        <v>93.928538434968402</v>
      </c>
      <c r="K35" s="77">
        <v>80.234511166374332</v>
      </c>
      <c r="L35" s="77">
        <v>82.772568783084537</v>
      </c>
      <c r="M35" s="77">
        <v>86.03324990190265</v>
      </c>
      <c r="N35" s="77">
        <v>81.803814442762018</v>
      </c>
      <c r="O35" s="77">
        <v>85.518034973771066</v>
      </c>
      <c r="P35" s="77">
        <v>74.049202998951287</v>
      </c>
      <c r="Q35" s="77">
        <v>78.769382220682047</v>
      </c>
      <c r="R35" s="77">
        <v>76.946773870098525</v>
      </c>
      <c r="S35" s="77">
        <v>74.816944813795359</v>
      </c>
      <c r="T35" s="394">
        <v>81.644944770007967</v>
      </c>
      <c r="U35" s="77"/>
      <c r="V35" s="320">
        <v>90.878061492315553</v>
      </c>
      <c r="W35" s="77">
        <v>84.748107175007831</v>
      </c>
      <c r="X35" s="321">
        <v>81.685645544983089</v>
      </c>
      <c r="Y35" s="77"/>
      <c r="Z35" s="320">
        <v>85.61478346452013</v>
      </c>
      <c r="AA35" s="77">
        <v>81.876336789263007</v>
      </c>
      <c r="AB35" s="321">
        <v>77.615113618303624</v>
      </c>
      <c r="AC35" s="77"/>
      <c r="AD35" s="320">
        <v>90.878061492315553</v>
      </c>
      <c r="AE35" s="77">
        <v>84.748107175007831</v>
      </c>
      <c r="AF35" s="321">
        <v>81.685645544983089</v>
      </c>
      <c r="AG35" s="77"/>
    </row>
    <row r="36" spans="1:48" ht="22" customHeight="1" x14ac:dyDescent="0.3">
      <c r="A36" s="20"/>
      <c r="B36" s="28" t="s">
        <v>23</v>
      </c>
      <c r="C36" s="178" t="s">
        <v>155</v>
      </c>
      <c r="D36" s="179" t="s">
        <v>155</v>
      </c>
      <c r="E36" s="179" t="s">
        <v>161</v>
      </c>
      <c r="F36" s="179" t="s">
        <v>161</v>
      </c>
      <c r="G36" s="179" t="s">
        <v>161</v>
      </c>
      <c r="H36" s="395" t="s">
        <v>161</v>
      </c>
      <c r="I36" s="179" t="s">
        <v>168</v>
      </c>
      <c r="J36" s="179" t="s">
        <v>156</v>
      </c>
      <c r="K36" s="179" t="s">
        <v>155</v>
      </c>
      <c r="L36" s="179" t="s">
        <v>155</v>
      </c>
      <c r="M36" s="179" t="s">
        <v>155</v>
      </c>
      <c r="N36" s="179" t="s">
        <v>155</v>
      </c>
      <c r="O36" s="179" t="s">
        <v>155</v>
      </c>
      <c r="P36" s="179" t="s">
        <v>155</v>
      </c>
      <c r="Q36" s="179" t="s">
        <v>155</v>
      </c>
      <c r="R36" s="179" t="s">
        <v>155</v>
      </c>
      <c r="S36" s="179" t="s">
        <v>155</v>
      </c>
      <c r="T36" s="395" t="s">
        <v>155</v>
      </c>
      <c r="U36" s="77"/>
      <c r="V36" s="178" t="s">
        <v>168</v>
      </c>
      <c r="W36" s="179" t="s">
        <v>155</v>
      </c>
      <c r="X36" s="180" t="s">
        <v>155</v>
      </c>
      <c r="Y36" s="77"/>
      <c r="Z36" s="178" t="s">
        <v>155</v>
      </c>
      <c r="AA36" s="179" t="s">
        <v>161</v>
      </c>
      <c r="AB36" s="180" t="s">
        <v>155</v>
      </c>
      <c r="AC36" s="77"/>
      <c r="AD36" s="178" t="s">
        <v>168</v>
      </c>
      <c r="AE36" s="179" t="s">
        <v>155</v>
      </c>
      <c r="AF36" s="180" t="s">
        <v>155</v>
      </c>
      <c r="AG36" s="77"/>
    </row>
    <row r="37" spans="1:48" ht="22" customHeight="1" x14ac:dyDescent="0.4">
      <c r="B37" s="22" t="s">
        <v>70</v>
      </c>
      <c r="S37" s="67"/>
      <c r="T37" s="67"/>
      <c r="U37" s="1"/>
      <c r="V37" s="67"/>
      <c r="W37" s="67"/>
      <c r="X37" s="67"/>
      <c r="Y37" s="1"/>
      <c r="Z37" s="67"/>
      <c r="AA37" s="67"/>
      <c r="AB37" s="67"/>
      <c r="AC37" s="1"/>
      <c r="AD37" s="67"/>
      <c r="AE37" s="67"/>
      <c r="AF37" s="67"/>
      <c r="AG37" s="1"/>
    </row>
    <row r="38" spans="1:48" ht="22" customHeight="1" x14ac:dyDescent="0.3">
      <c r="B38" s="26" t="s">
        <v>19</v>
      </c>
      <c r="C38" s="317">
        <v>-3.7528787590141954</v>
      </c>
      <c r="D38" s="318">
        <v>-1.620652324344606</v>
      </c>
      <c r="E38" s="318">
        <v>-4.0764998738860738</v>
      </c>
      <c r="F38" s="318">
        <v>4.8287544830516271</v>
      </c>
      <c r="G38" s="318">
        <v>5.0233226052527824</v>
      </c>
      <c r="H38" s="392">
        <v>-6.2387372160464922</v>
      </c>
      <c r="I38" s="318">
        <v>9.8763617049777856</v>
      </c>
      <c r="J38" s="318">
        <v>34.90394652031663</v>
      </c>
      <c r="K38" s="318">
        <v>3.4476013978071762</v>
      </c>
      <c r="L38" s="318">
        <v>-1.1095072622354312</v>
      </c>
      <c r="M38" s="318">
        <v>2.2891459121346034</v>
      </c>
      <c r="N38" s="318">
        <v>-2.392475644408782</v>
      </c>
      <c r="O38" s="318">
        <v>-6.6095383631320681</v>
      </c>
      <c r="P38" s="318">
        <v>-8.565711613277923</v>
      </c>
      <c r="Q38" s="318">
        <v>-10.661840117697919</v>
      </c>
      <c r="R38" s="318">
        <v>-12.326849021268766</v>
      </c>
      <c r="S38" s="318">
        <v>-14.635078740854652</v>
      </c>
      <c r="T38" s="392">
        <v>-3.6558525538239577</v>
      </c>
      <c r="U38" s="77"/>
      <c r="V38" s="317">
        <v>28.02352158239945</v>
      </c>
      <c r="W38" s="318">
        <v>-0.46910372970920461</v>
      </c>
      <c r="X38" s="319">
        <v>-1.3535690083980505</v>
      </c>
      <c r="Y38" s="77"/>
      <c r="Z38" s="317">
        <v>15.694639100726535</v>
      </c>
      <c r="AA38" s="318">
        <v>1.6816933923200581</v>
      </c>
      <c r="AB38" s="319">
        <v>-10.684230308414381</v>
      </c>
      <c r="AC38" s="77"/>
      <c r="AD38" s="317">
        <v>28.02352158239945</v>
      </c>
      <c r="AE38" s="318">
        <v>-0.46910372970920461</v>
      </c>
      <c r="AF38" s="319">
        <v>-1.3535690083980505</v>
      </c>
      <c r="AG38" s="77"/>
    </row>
    <row r="39" spans="1:48" ht="22" customHeight="1" x14ac:dyDescent="0.3">
      <c r="B39" s="27" t="s">
        <v>35</v>
      </c>
      <c r="C39" s="176">
        <v>12.328583824706779</v>
      </c>
      <c r="D39" s="64">
        <v>6.6603170773164102</v>
      </c>
      <c r="E39" s="64">
        <v>4.1404297587548413</v>
      </c>
      <c r="F39" s="64">
        <v>8.5406904317899013</v>
      </c>
      <c r="G39" s="64">
        <v>8.1715823861486303</v>
      </c>
      <c r="H39" s="393">
        <v>1.2908628214585796</v>
      </c>
      <c r="I39" s="64">
        <v>16.96263135385319</v>
      </c>
      <c r="J39" s="64">
        <v>26.535524541023229</v>
      </c>
      <c r="K39" s="64">
        <v>6.3607196503062937</v>
      </c>
      <c r="L39" s="64">
        <v>1.9792428634221664</v>
      </c>
      <c r="M39" s="64">
        <v>1.952974998508741</v>
      </c>
      <c r="N39" s="64">
        <v>3.9196007877356056</v>
      </c>
      <c r="O39" s="64">
        <v>-1.2685755516192019</v>
      </c>
      <c r="P39" s="64">
        <v>-1.6474049581312962</v>
      </c>
      <c r="Q39" s="64">
        <v>-2.9524095634780494</v>
      </c>
      <c r="R39" s="64">
        <v>-4.9401864368387223</v>
      </c>
      <c r="S39" s="64">
        <v>-4.94433457411112</v>
      </c>
      <c r="T39" s="393">
        <v>-7.7250488767570689</v>
      </c>
      <c r="U39" s="77"/>
      <c r="V39" s="176">
        <v>2.9321015563327153</v>
      </c>
      <c r="W39" s="64">
        <v>6.7301113045293439</v>
      </c>
      <c r="X39" s="177">
        <v>2.3447663335721849</v>
      </c>
      <c r="Y39" s="77"/>
      <c r="Z39" s="176">
        <v>7.8483460912267251</v>
      </c>
      <c r="AA39" s="64">
        <v>6.3244461521978348</v>
      </c>
      <c r="AB39" s="177">
        <v>-5.7806179886083831</v>
      </c>
      <c r="AC39" s="77"/>
      <c r="AD39" s="176">
        <v>2.9321015563327153</v>
      </c>
      <c r="AE39" s="64">
        <v>6.7301113045293439</v>
      </c>
      <c r="AF39" s="177">
        <v>2.3447663335721849</v>
      </c>
      <c r="AG39" s="77"/>
    </row>
    <row r="40" spans="1:48" ht="22" customHeight="1" x14ac:dyDescent="0.3">
      <c r="B40" s="29" t="s">
        <v>86</v>
      </c>
      <c r="C40" s="320">
        <v>-14.316447369101294</v>
      </c>
      <c r="D40" s="77">
        <v>-7.7638709771116377</v>
      </c>
      <c r="E40" s="77">
        <v>-7.8902397960866271</v>
      </c>
      <c r="F40" s="77">
        <v>-3.41985658463354</v>
      </c>
      <c r="G40" s="77">
        <v>-2.9104314751144682</v>
      </c>
      <c r="H40" s="394">
        <v>-7.4336419177090063</v>
      </c>
      <c r="I40" s="77">
        <v>-6.058575774887399</v>
      </c>
      <c r="J40" s="77">
        <v>6.6134960989396561</v>
      </c>
      <c r="K40" s="77">
        <v>-2.7389042327627093</v>
      </c>
      <c r="L40" s="77">
        <v>-3.0288027631213841</v>
      </c>
      <c r="M40" s="77">
        <v>0.32973134293607387</v>
      </c>
      <c r="N40" s="77">
        <v>-6.0739998848122276</v>
      </c>
      <c r="O40" s="77">
        <v>-5.4095875161866545</v>
      </c>
      <c r="P40" s="77">
        <v>-7.0341882206580353</v>
      </c>
      <c r="Q40" s="77">
        <v>-7.9439690563595668</v>
      </c>
      <c r="R40" s="77">
        <v>-7.7705418383995353</v>
      </c>
      <c r="S40" s="77">
        <v>-10.194809665815258</v>
      </c>
      <c r="T40" s="394">
        <v>4.4098601770032584</v>
      </c>
      <c r="U40" s="77"/>
      <c r="V40" s="320">
        <v>24.376671268423188</v>
      </c>
      <c r="W40" s="77">
        <v>-6.7452520626510708</v>
      </c>
      <c r="X40" s="321">
        <v>-3.6136047542638918</v>
      </c>
      <c r="Y40" s="77"/>
      <c r="Z40" s="320">
        <v>7.2753021199442331</v>
      </c>
      <c r="AA40" s="77">
        <v>-4.3665901191076237</v>
      </c>
      <c r="AB40" s="321">
        <v>-5.20446241009427</v>
      </c>
      <c r="AC40" s="77"/>
      <c r="AD40" s="320">
        <v>24.376671268423188</v>
      </c>
      <c r="AE40" s="77">
        <v>-6.7452520626510708</v>
      </c>
      <c r="AF40" s="321">
        <v>-3.6136047542638918</v>
      </c>
      <c r="AG40" s="77"/>
    </row>
    <row r="41" spans="1:48" ht="22" customHeight="1" x14ac:dyDescent="0.3">
      <c r="A41" s="20"/>
      <c r="B41" s="28" t="s">
        <v>23</v>
      </c>
      <c r="C41" s="178" t="s">
        <v>155</v>
      </c>
      <c r="D41" s="179" t="s">
        <v>155</v>
      </c>
      <c r="E41" s="179" t="s">
        <v>160</v>
      </c>
      <c r="F41" s="179" t="s">
        <v>160</v>
      </c>
      <c r="G41" s="179" t="s">
        <v>177</v>
      </c>
      <c r="H41" s="395" t="s">
        <v>160</v>
      </c>
      <c r="I41" s="179" t="s">
        <v>158</v>
      </c>
      <c r="J41" s="179" t="s">
        <v>174</v>
      </c>
      <c r="K41" s="179" t="s">
        <v>168</v>
      </c>
      <c r="L41" s="179" t="s">
        <v>158</v>
      </c>
      <c r="M41" s="179" t="s">
        <v>154</v>
      </c>
      <c r="N41" s="179" t="s">
        <v>155</v>
      </c>
      <c r="O41" s="179" t="s">
        <v>156</v>
      </c>
      <c r="P41" s="179" t="s">
        <v>155</v>
      </c>
      <c r="Q41" s="179" t="s">
        <v>161</v>
      </c>
      <c r="R41" s="179" t="s">
        <v>161</v>
      </c>
      <c r="S41" s="179" t="s">
        <v>161</v>
      </c>
      <c r="T41" s="395" t="s">
        <v>177</v>
      </c>
      <c r="U41" s="77"/>
      <c r="V41" s="178" t="s">
        <v>174</v>
      </c>
      <c r="W41" s="179" t="s">
        <v>155</v>
      </c>
      <c r="X41" s="180" t="s">
        <v>168</v>
      </c>
      <c r="Y41" s="77"/>
      <c r="Z41" s="178" t="s">
        <v>174</v>
      </c>
      <c r="AA41" s="179" t="s">
        <v>163</v>
      </c>
      <c r="AB41" s="180" t="s">
        <v>161</v>
      </c>
      <c r="AC41" s="77"/>
      <c r="AD41" s="178" t="s">
        <v>174</v>
      </c>
      <c r="AE41" s="179" t="s">
        <v>155</v>
      </c>
      <c r="AF41" s="180" t="s">
        <v>168</v>
      </c>
      <c r="AG41" s="77"/>
    </row>
    <row r="42" spans="1:48" ht="22" customHeight="1" x14ac:dyDescent="0.4">
      <c r="A42" s="6"/>
      <c r="B42" s="22"/>
      <c r="U42" s="1"/>
      <c r="X42" s="69"/>
      <c r="Y42" s="80"/>
      <c r="AB42" s="69"/>
      <c r="AC42" s="80"/>
      <c r="AF42" s="69"/>
      <c r="AG42" s="80"/>
    </row>
    <row r="43" spans="1:48" s="81" customFormat="1" ht="16" customHeight="1" x14ac:dyDescent="0.3">
      <c r="B43" s="498" t="s">
        <v>10</v>
      </c>
      <c r="C43" s="502">
        <v>2018</v>
      </c>
      <c r="D43" s="502"/>
      <c r="E43" s="502"/>
      <c r="F43" s="502"/>
      <c r="G43" s="502"/>
      <c r="H43" s="502"/>
      <c r="I43" s="502">
        <v>2019</v>
      </c>
      <c r="J43" s="502"/>
      <c r="K43" s="502"/>
      <c r="L43" s="502"/>
      <c r="M43" s="502"/>
      <c r="N43" s="502"/>
      <c r="O43" s="502"/>
      <c r="P43" s="502"/>
      <c r="Q43" s="502"/>
      <c r="R43" s="502"/>
      <c r="S43" s="502"/>
      <c r="T43" s="502"/>
      <c r="U43" s="83"/>
      <c r="V43" s="499" t="s">
        <v>60</v>
      </c>
      <c r="W43" s="499"/>
      <c r="X43" s="499"/>
      <c r="Y43" s="83"/>
      <c r="Z43" s="499" t="s">
        <v>44</v>
      </c>
      <c r="AA43" s="499"/>
      <c r="AB43" s="499"/>
      <c r="AC43" s="83"/>
      <c r="AD43" s="497" t="s">
        <v>45</v>
      </c>
      <c r="AE43" s="497"/>
      <c r="AF43" s="497"/>
      <c r="AG43" s="83"/>
      <c r="AH43" s="151"/>
      <c r="AI43" s="151"/>
      <c r="AJ43" s="151"/>
      <c r="AK43" s="151"/>
      <c r="AL43" s="151"/>
      <c r="AM43" s="151"/>
      <c r="AN43" s="151"/>
      <c r="AO43" s="151"/>
      <c r="AP43" s="151"/>
      <c r="AQ43" s="151"/>
      <c r="AR43" s="151"/>
      <c r="AS43" s="151"/>
      <c r="AT43" s="151"/>
      <c r="AU43" s="151"/>
      <c r="AV43" s="151"/>
    </row>
    <row r="44" spans="1:48" s="82" customFormat="1" ht="16" customHeight="1" x14ac:dyDescent="0.3">
      <c r="B44" s="498"/>
      <c r="C44" s="174" t="s">
        <v>153</v>
      </c>
      <c r="D44" s="174" t="s">
        <v>157</v>
      </c>
      <c r="E44" s="174" t="s">
        <v>159</v>
      </c>
      <c r="F44" s="174" t="s">
        <v>162</v>
      </c>
      <c r="G44" s="174" t="s">
        <v>164</v>
      </c>
      <c r="H44" s="391" t="s">
        <v>165</v>
      </c>
      <c r="I44" s="174" t="s">
        <v>166</v>
      </c>
      <c r="J44" s="174" t="s">
        <v>169</v>
      </c>
      <c r="K44" s="174" t="s">
        <v>170</v>
      </c>
      <c r="L44" s="174" t="s">
        <v>171</v>
      </c>
      <c r="M44" s="174" t="s">
        <v>172</v>
      </c>
      <c r="N44" s="174" t="s">
        <v>173</v>
      </c>
      <c r="O44" s="174" t="s">
        <v>153</v>
      </c>
      <c r="P44" s="174" t="s">
        <v>157</v>
      </c>
      <c r="Q44" s="174" t="s">
        <v>159</v>
      </c>
      <c r="R44" s="174" t="s">
        <v>162</v>
      </c>
      <c r="S44" s="174" t="s">
        <v>164</v>
      </c>
      <c r="T44" s="391" t="s">
        <v>165</v>
      </c>
      <c r="U44" s="101"/>
      <c r="V44" s="173">
        <v>2017</v>
      </c>
      <c r="W44" s="174">
        <v>2018</v>
      </c>
      <c r="X44" s="175">
        <v>2019</v>
      </c>
      <c r="Y44" s="101"/>
      <c r="Z44" s="173">
        <v>2017</v>
      </c>
      <c r="AA44" s="174">
        <v>2018</v>
      </c>
      <c r="AB44" s="175">
        <v>2019</v>
      </c>
      <c r="AC44" s="101"/>
      <c r="AD44" s="173">
        <v>2017</v>
      </c>
      <c r="AE44" s="174">
        <v>2018</v>
      </c>
      <c r="AF44" s="175">
        <v>2019</v>
      </c>
      <c r="AG44" s="101"/>
      <c r="AH44" s="151"/>
      <c r="AI44" s="151"/>
      <c r="AJ44" s="151"/>
      <c r="AK44" s="151"/>
      <c r="AL44" s="151"/>
      <c r="AM44" s="151"/>
      <c r="AN44" s="151"/>
      <c r="AO44" s="151"/>
      <c r="AP44" s="151"/>
      <c r="AQ44" s="151"/>
      <c r="AR44" s="151"/>
      <c r="AS44" s="151"/>
      <c r="AT44" s="151"/>
      <c r="AU44" s="151"/>
      <c r="AV44" s="151"/>
    </row>
    <row r="45" spans="1:48" ht="22" customHeight="1" x14ac:dyDescent="0.3">
      <c r="B45" s="172" t="s">
        <v>19</v>
      </c>
      <c r="C45" s="322">
        <v>102.07316129032257</v>
      </c>
      <c r="D45" s="323">
        <v>76.860258064516131</v>
      </c>
      <c r="E45" s="323">
        <v>76.838266666666669</v>
      </c>
      <c r="F45" s="323">
        <v>86.554580645161295</v>
      </c>
      <c r="G45" s="323">
        <v>69.718666666666664</v>
      </c>
      <c r="H45" s="396">
        <v>56.166967741935487</v>
      </c>
      <c r="I45" s="323">
        <v>83.532645161290318</v>
      </c>
      <c r="J45" s="323">
        <v>100.56885714285714</v>
      </c>
      <c r="K45" s="323">
        <v>84.057419354838714</v>
      </c>
      <c r="L45" s="323">
        <v>85.897866666666673</v>
      </c>
      <c r="M45" s="323">
        <v>80.030945806451612</v>
      </c>
      <c r="N45" s="323">
        <v>74.257133333333329</v>
      </c>
      <c r="O45" s="323">
        <v>96.280994838709674</v>
      </c>
      <c r="P45" s="323">
        <v>76.379992258064519</v>
      </c>
      <c r="Q45" s="323">
        <v>78.098770666666667</v>
      </c>
      <c r="R45" s="323">
        <v>85.06288903225807</v>
      </c>
      <c r="S45" s="323">
        <v>64.716881333333333</v>
      </c>
      <c r="T45" s="396">
        <v>45.47573677419355</v>
      </c>
      <c r="U45" s="77"/>
      <c r="V45" s="322">
        <v>60.65203493449782</v>
      </c>
      <c r="W45" s="323">
        <v>81.405720547945208</v>
      </c>
      <c r="X45" s="324">
        <v>79.398594191780816</v>
      </c>
      <c r="Y45" s="77"/>
      <c r="Z45" s="322">
        <v>68.96434782608695</v>
      </c>
      <c r="AA45" s="323">
        <v>70.825304347826091</v>
      </c>
      <c r="AB45" s="324">
        <v>65.089172173913042</v>
      </c>
      <c r="AC45" s="77"/>
      <c r="AD45" s="322">
        <v>60.65203493449782</v>
      </c>
      <c r="AE45" s="323">
        <v>81.405720547945208</v>
      </c>
      <c r="AF45" s="324">
        <v>79.398594191780816</v>
      </c>
      <c r="AG45" s="77"/>
    </row>
    <row r="46" spans="1:48" ht="22" customHeight="1" x14ac:dyDescent="0.3">
      <c r="B46" s="27" t="s">
        <v>35</v>
      </c>
      <c r="C46" s="181">
        <v>90.273599171203387</v>
      </c>
      <c r="D46" s="65">
        <v>65.834709108637355</v>
      </c>
      <c r="E46" s="65">
        <v>88.452768222018904</v>
      </c>
      <c r="F46" s="65">
        <v>95.073995809107814</v>
      </c>
      <c r="G46" s="65">
        <v>77.820849344312293</v>
      </c>
      <c r="H46" s="397">
        <v>61.392623439482925</v>
      </c>
      <c r="I46" s="65">
        <v>68.661827212155686</v>
      </c>
      <c r="J46" s="65">
        <v>86.208818594818283</v>
      </c>
      <c r="K46" s="65">
        <v>85.408309644978814</v>
      </c>
      <c r="L46" s="65">
        <v>80.420845589775823</v>
      </c>
      <c r="M46" s="65">
        <v>77.818127166926871</v>
      </c>
      <c r="N46" s="65">
        <v>85.270185417976123</v>
      </c>
      <c r="O46" s="65">
        <v>87.254366114936971</v>
      </c>
      <c r="P46" s="65">
        <v>73.578780556562364</v>
      </c>
      <c r="Q46" s="65">
        <v>78.088496670828135</v>
      </c>
      <c r="R46" s="65">
        <v>88.139714469815956</v>
      </c>
      <c r="S46" s="65">
        <v>72.036714939658765</v>
      </c>
      <c r="T46" s="397">
        <v>59.245383794450483</v>
      </c>
      <c r="U46" s="77"/>
      <c r="V46" s="181">
        <v>93.772824902522345</v>
      </c>
      <c r="W46" s="65">
        <v>83.124778017448918</v>
      </c>
      <c r="X46" s="182">
        <v>78.436199906619379</v>
      </c>
      <c r="Y46" s="77"/>
      <c r="Z46" s="181">
        <v>81.871689094841742</v>
      </c>
      <c r="AA46" s="65">
        <v>78.098811706909586</v>
      </c>
      <c r="AB46" s="182">
        <v>73.152603199804588</v>
      </c>
      <c r="AC46" s="77"/>
      <c r="AD46" s="181">
        <v>93.772824902522345</v>
      </c>
      <c r="AE46" s="65">
        <v>83.124778017448918</v>
      </c>
      <c r="AF46" s="182">
        <v>78.436199906619379</v>
      </c>
      <c r="AG46" s="77"/>
    </row>
    <row r="47" spans="1:48" ht="22" customHeight="1" x14ac:dyDescent="0.3">
      <c r="B47" s="29" t="s">
        <v>87</v>
      </c>
      <c r="C47" s="320">
        <v>113.07088919401717</v>
      </c>
      <c r="D47" s="77">
        <v>116.74731931705648</v>
      </c>
      <c r="E47" s="77">
        <v>86.869261653632464</v>
      </c>
      <c r="F47" s="77">
        <v>91.039174180653944</v>
      </c>
      <c r="G47" s="77">
        <v>89.588673541973122</v>
      </c>
      <c r="H47" s="394">
        <v>91.488137491471477</v>
      </c>
      <c r="I47" s="77">
        <v>121.65805739947153</v>
      </c>
      <c r="J47" s="77">
        <v>116.65727333015789</v>
      </c>
      <c r="K47" s="77">
        <v>98.418315154865581</v>
      </c>
      <c r="L47" s="77">
        <v>106.81044950065429</v>
      </c>
      <c r="M47" s="77">
        <v>102.84357735155724</v>
      </c>
      <c r="N47" s="77">
        <v>87.084521945555565</v>
      </c>
      <c r="O47" s="77">
        <v>110.34518858561445</v>
      </c>
      <c r="P47" s="77">
        <v>103.80709177335274</v>
      </c>
      <c r="Q47" s="77">
        <v>100.01315686211997</v>
      </c>
      <c r="R47" s="77">
        <v>96.509149756082351</v>
      </c>
      <c r="S47" s="77">
        <v>89.838745961060482</v>
      </c>
      <c r="T47" s="394">
        <v>76.758278639851198</v>
      </c>
      <c r="U47" s="77"/>
      <c r="V47" s="320">
        <v>64.67975663263438</v>
      </c>
      <c r="W47" s="77">
        <v>97.93195541629855</v>
      </c>
      <c r="X47" s="321">
        <v>101.22697719459535</v>
      </c>
      <c r="Y47" s="77"/>
      <c r="Z47" s="320">
        <v>84.234670847204981</v>
      </c>
      <c r="AA47" s="77">
        <v>90.6867886974009</v>
      </c>
      <c r="AB47" s="321">
        <v>88.977246641698343</v>
      </c>
      <c r="AC47" s="77"/>
      <c r="AD47" s="320">
        <v>64.67975663263438</v>
      </c>
      <c r="AE47" s="77">
        <v>97.93195541629855</v>
      </c>
      <c r="AF47" s="321">
        <v>101.22697719459535</v>
      </c>
      <c r="AG47" s="77"/>
    </row>
    <row r="48" spans="1:48" ht="22" customHeight="1" x14ac:dyDescent="0.3">
      <c r="A48" s="20"/>
      <c r="B48" s="28" t="s">
        <v>23</v>
      </c>
      <c r="C48" s="178" t="s">
        <v>156</v>
      </c>
      <c r="D48" s="179" t="s">
        <v>158</v>
      </c>
      <c r="E48" s="179" t="s">
        <v>160</v>
      </c>
      <c r="F48" s="179" t="s">
        <v>160</v>
      </c>
      <c r="G48" s="179" t="s">
        <v>163</v>
      </c>
      <c r="H48" s="395" t="s">
        <v>163</v>
      </c>
      <c r="I48" s="179" t="s">
        <v>156</v>
      </c>
      <c r="J48" s="179" t="s">
        <v>156</v>
      </c>
      <c r="K48" s="179" t="s">
        <v>167</v>
      </c>
      <c r="L48" s="179" t="s">
        <v>156</v>
      </c>
      <c r="M48" s="179" t="s">
        <v>167</v>
      </c>
      <c r="N48" s="179" t="s">
        <v>158</v>
      </c>
      <c r="O48" s="179" t="s">
        <v>167</v>
      </c>
      <c r="P48" s="179" t="s">
        <v>156</v>
      </c>
      <c r="Q48" s="179" t="s">
        <v>156</v>
      </c>
      <c r="R48" s="179" t="s">
        <v>158</v>
      </c>
      <c r="S48" s="179" t="s">
        <v>158</v>
      </c>
      <c r="T48" s="395" t="s">
        <v>155</v>
      </c>
      <c r="U48" s="77"/>
      <c r="V48" s="178" t="s">
        <v>155</v>
      </c>
      <c r="W48" s="179" t="s">
        <v>158</v>
      </c>
      <c r="X48" s="180" t="s">
        <v>158</v>
      </c>
      <c r="Y48" s="77"/>
      <c r="Z48" s="178" t="s">
        <v>168</v>
      </c>
      <c r="AA48" s="179" t="s">
        <v>160</v>
      </c>
      <c r="AB48" s="180" t="s">
        <v>158</v>
      </c>
      <c r="AC48" s="77"/>
      <c r="AD48" s="178" t="s">
        <v>155</v>
      </c>
      <c r="AE48" s="179" t="s">
        <v>158</v>
      </c>
      <c r="AF48" s="180" t="s">
        <v>158</v>
      </c>
      <c r="AG48" s="77"/>
    </row>
    <row r="49" spans="1:33" ht="22" customHeight="1" x14ac:dyDescent="0.4">
      <c r="B49" s="22" t="s">
        <v>70</v>
      </c>
      <c r="S49" s="67"/>
      <c r="T49" s="67"/>
      <c r="U49" s="1"/>
      <c r="V49" s="67"/>
      <c r="W49" s="67"/>
      <c r="X49" s="67"/>
      <c r="Y49" s="1"/>
      <c r="Z49" s="67"/>
      <c r="AA49" s="67"/>
      <c r="AB49" s="67"/>
      <c r="AC49" s="1"/>
      <c r="AD49" s="67"/>
      <c r="AE49" s="67"/>
      <c r="AF49" s="67"/>
      <c r="AG49" s="1"/>
    </row>
    <row r="50" spans="1:33" ht="22" customHeight="1" x14ac:dyDescent="0.3">
      <c r="B50" s="26" t="s">
        <v>19</v>
      </c>
      <c r="C50" s="317">
        <v>43.590958347627684</v>
      </c>
      <c r="D50" s="318">
        <v>57.9239420339037</v>
      </c>
      <c r="E50" s="318">
        <v>-7.5326563259647674</v>
      </c>
      <c r="F50" s="318">
        <v>7.2319433210030084</v>
      </c>
      <c r="G50" s="318">
        <v>7.4408694061975398</v>
      </c>
      <c r="H50" s="392">
        <v>-8.155165683781874</v>
      </c>
      <c r="I50" s="318">
        <v>18.147176160980543</v>
      </c>
      <c r="J50" s="318">
        <v>25.163258666088247</v>
      </c>
      <c r="K50" s="318">
        <v>-10.817034220948745</v>
      </c>
      <c r="L50" s="318">
        <v>-3.5362678202173838</v>
      </c>
      <c r="M50" s="318">
        <v>-9.8969256225240319</v>
      </c>
      <c r="N50" s="318">
        <v>-12.870874328651954</v>
      </c>
      <c r="O50" s="318">
        <v>-5.6745244081727595</v>
      </c>
      <c r="P50" s="318">
        <v>-0.62485583388033916</v>
      </c>
      <c r="Q50" s="318">
        <v>1.6404638660944981</v>
      </c>
      <c r="R50" s="318">
        <v>-1.7234115188178856</v>
      </c>
      <c r="S50" s="318">
        <v>-7.174241236206468</v>
      </c>
      <c r="T50" s="392">
        <v>-19.034730549927176</v>
      </c>
      <c r="U50" s="77"/>
      <c r="V50" s="317">
        <v>2.4148777109111341</v>
      </c>
      <c r="W50" s="318">
        <v>34.217624579061003</v>
      </c>
      <c r="X50" s="319">
        <v>-2.4655839204595633</v>
      </c>
      <c r="Y50" s="77"/>
      <c r="Z50" s="317">
        <v>38.906047712472159</v>
      </c>
      <c r="AA50" s="318">
        <v>2.6984327125546912</v>
      </c>
      <c r="AB50" s="319">
        <v>-8.0989869746872589</v>
      </c>
      <c r="AC50" s="77"/>
      <c r="AD50" s="317">
        <v>2.4148777109111341</v>
      </c>
      <c r="AE50" s="318">
        <v>34.217624579061003</v>
      </c>
      <c r="AF50" s="319">
        <v>-2.4655839204595633</v>
      </c>
      <c r="AG50" s="77"/>
    </row>
    <row r="51" spans="1:33" ht="22" customHeight="1" x14ac:dyDescent="0.3">
      <c r="B51" s="27" t="s">
        <v>35</v>
      </c>
      <c r="C51" s="176">
        <v>-9.812905363123722</v>
      </c>
      <c r="D51" s="64">
        <v>-23.022466221178018</v>
      </c>
      <c r="E51" s="64">
        <v>-5.6590116678520728</v>
      </c>
      <c r="F51" s="64">
        <v>-0.14605648266131063</v>
      </c>
      <c r="G51" s="64">
        <v>2.6155696327817886</v>
      </c>
      <c r="H51" s="393">
        <v>-17.449830272029732</v>
      </c>
      <c r="I51" s="64">
        <v>-18.563460879725152</v>
      </c>
      <c r="J51" s="64">
        <v>-2.165274895699234</v>
      </c>
      <c r="K51" s="64">
        <v>-3.4725348134436076</v>
      </c>
      <c r="L51" s="64">
        <v>-10.65026260452248</v>
      </c>
      <c r="M51" s="64">
        <v>-3.2198333555451866</v>
      </c>
      <c r="N51" s="64">
        <v>0.25921402783423692</v>
      </c>
      <c r="O51" s="64">
        <v>-3.3445360370981194</v>
      </c>
      <c r="P51" s="64">
        <v>11.762900683811173</v>
      </c>
      <c r="Q51" s="64">
        <v>-11.717294732004506</v>
      </c>
      <c r="R51" s="64">
        <v>-7.2935625354536455</v>
      </c>
      <c r="S51" s="64">
        <v>-7.4326282138891573</v>
      </c>
      <c r="T51" s="393">
        <v>-3.4975531663817203</v>
      </c>
      <c r="U51" s="77"/>
      <c r="V51" s="176">
        <v>-0.26572669767323376</v>
      </c>
      <c r="W51" s="64">
        <v>-11.355152088189904</v>
      </c>
      <c r="X51" s="177">
        <v>-5.6404097823218766</v>
      </c>
      <c r="Y51" s="77"/>
      <c r="Z51" s="176">
        <v>-3.3151985676063087</v>
      </c>
      <c r="AA51" s="64">
        <v>-4.6082808717450439</v>
      </c>
      <c r="AB51" s="177">
        <v>-6.3332698654458373</v>
      </c>
      <c r="AC51" s="77"/>
      <c r="AD51" s="176">
        <v>-0.26572669767323376</v>
      </c>
      <c r="AE51" s="64">
        <v>-11.355152088189904</v>
      </c>
      <c r="AF51" s="177">
        <v>-5.6404097823218766</v>
      </c>
      <c r="AG51" s="77"/>
    </row>
    <row r="52" spans="1:33" ht="22" customHeight="1" x14ac:dyDescent="0.3">
      <c r="B52" s="29" t="s">
        <v>87</v>
      </c>
      <c r="C52" s="320">
        <v>59.214529446561514</v>
      </c>
      <c r="D52" s="77">
        <v>105.15588676517415</v>
      </c>
      <c r="E52" s="77">
        <v>-1.9860345871257168</v>
      </c>
      <c r="F52" s="77">
        <v>7.3887916128051563</v>
      </c>
      <c r="G52" s="77">
        <v>4.7023076426739934</v>
      </c>
      <c r="H52" s="394">
        <v>11.259413056177607</v>
      </c>
      <c r="I52" s="77">
        <v>45.078827559809731</v>
      </c>
      <c r="J52" s="77">
        <v>27.933367761449489</v>
      </c>
      <c r="K52" s="77">
        <v>-7.6087146733943491</v>
      </c>
      <c r="L52" s="77">
        <v>7.9619649611473564</v>
      </c>
      <c r="M52" s="77">
        <v>-6.8992361746066697</v>
      </c>
      <c r="N52" s="77">
        <v>-13.096141321076963</v>
      </c>
      <c r="O52" s="77">
        <v>-2.4106121636009439</v>
      </c>
      <c r="P52" s="77">
        <v>-11.08396117307098</v>
      </c>
      <c r="Q52" s="77">
        <v>15.130662973624911</v>
      </c>
      <c r="R52" s="77">
        <v>6.008375652193461</v>
      </c>
      <c r="S52" s="77">
        <v>0.27913396772215437</v>
      </c>
      <c r="T52" s="394">
        <v>-16.100293716213642</v>
      </c>
      <c r="U52" s="77"/>
      <c r="V52" s="320">
        <v>2.6877464685169872</v>
      </c>
      <c r="W52" s="77">
        <v>51.410519326052416</v>
      </c>
      <c r="X52" s="321">
        <v>3.3646032740692369</v>
      </c>
      <c r="Y52" s="77"/>
      <c r="Z52" s="320">
        <v>43.668958982763634</v>
      </c>
      <c r="AA52" s="77">
        <v>7.6596937879647582</v>
      </c>
      <c r="AB52" s="321">
        <v>-1.8851059567307757</v>
      </c>
      <c r="AC52" s="77"/>
      <c r="AD52" s="320">
        <v>2.6877464685169872</v>
      </c>
      <c r="AE52" s="77">
        <v>51.410519326052416</v>
      </c>
      <c r="AF52" s="321">
        <v>3.3646032740692369</v>
      </c>
      <c r="AG52" s="77"/>
    </row>
    <row r="53" spans="1:33" ht="22" customHeight="1" x14ac:dyDescent="0.3">
      <c r="A53" s="20"/>
      <c r="B53" s="28" t="s">
        <v>23</v>
      </c>
      <c r="C53" s="178" t="s">
        <v>174</v>
      </c>
      <c r="D53" s="179" t="s">
        <v>174</v>
      </c>
      <c r="E53" s="179" t="s">
        <v>160</v>
      </c>
      <c r="F53" s="179" t="s">
        <v>175</v>
      </c>
      <c r="G53" s="179" t="s">
        <v>176</v>
      </c>
      <c r="H53" s="395" t="s">
        <v>176</v>
      </c>
      <c r="I53" s="179" t="s">
        <v>154</v>
      </c>
      <c r="J53" s="179" t="s">
        <v>167</v>
      </c>
      <c r="K53" s="179" t="s">
        <v>158</v>
      </c>
      <c r="L53" s="179" t="s">
        <v>154</v>
      </c>
      <c r="M53" s="179" t="s">
        <v>158</v>
      </c>
      <c r="N53" s="179" t="s">
        <v>158</v>
      </c>
      <c r="O53" s="179" t="s">
        <v>156</v>
      </c>
      <c r="P53" s="179" t="s">
        <v>167</v>
      </c>
      <c r="Q53" s="179" t="s">
        <v>175</v>
      </c>
      <c r="R53" s="179" t="s">
        <v>175</v>
      </c>
      <c r="S53" s="179" t="s">
        <v>177</v>
      </c>
      <c r="T53" s="395" t="s">
        <v>163</v>
      </c>
      <c r="U53" s="77"/>
      <c r="V53" s="178" t="s">
        <v>158</v>
      </c>
      <c r="W53" s="179" t="s">
        <v>174</v>
      </c>
      <c r="X53" s="180" t="s">
        <v>154</v>
      </c>
      <c r="Y53" s="77"/>
      <c r="Z53" s="178" t="s">
        <v>174</v>
      </c>
      <c r="AA53" s="179" t="s">
        <v>176</v>
      </c>
      <c r="AB53" s="180" t="s">
        <v>177</v>
      </c>
      <c r="AC53" s="77"/>
      <c r="AD53" s="178" t="s">
        <v>158</v>
      </c>
      <c r="AE53" s="179" t="s">
        <v>174</v>
      </c>
      <c r="AF53" s="180" t="s">
        <v>154</v>
      </c>
      <c r="AG53" s="77"/>
    </row>
    <row r="54" spans="1:33" ht="10" customHeight="1" x14ac:dyDescent="0.3">
      <c r="A54" s="20"/>
      <c r="B54" s="103"/>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row>
    <row r="55" spans="1:33" ht="10" customHeight="1" x14ac:dyDescent="0.35">
      <c r="B55" s="398" t="s">
        <v>88</v>
      </c>
      <c r="C55" s="398"/>
      <c r="D55" s="398"/>
      <c r="E55" s="398"/>
      <c r="F55" s="398"/>
      <c r="G55" s="398"/>
      <c r="H55" s="398"/>
      <c r="I55" s="398"/>
      <c r="J55" s="398"/>
      <c r="K55" s="398"/>
      <c r="L55" s="398"/>
      <c r="M55" s="398"/>
      <c r="N55" s="398"/>
      <c r="O55" s="398"/>
      <c r="P55" s="398"/>
      <c r="Q55" s="398"/>
      <c r="R55" s="398"/>
      <c r="S55" s="398"/>
      <c r="T55" s="398"/>
      <c r="AD55" s="149"/>
      <c r="AE55" s="150"/>
      <c r="AF55" s="3"/>
    </row>
    <row r="56" spans="1:33" ht="10" customHeight="1" x14ac:dyDescent="0.35">
      <c r="B56" s="103"/>
      <c r="C56" s="3"/>
      <c r="D56" s="3"/>
      <c r="E56" s="3"/>
      <c r="AD56" s="102"/>
    </row>
    <row r="57" spans="1:33" ht="25" customHeight="1" x14ac:dyDescent="0.25">
      <c r="B57" s="504" t="s">
        <v>119</v>
      </c>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row>
    <row r="59" spans="1:33" s="183" customFormat="1" x14ac:dyDescent="0.25">
      <c r="A59" s="399"/>
      <c r="B59" s="399" t="s">
        <v>99</v>
      </c>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row>
    <row r="60" spans="1:33" s="183" customFormat="1" x14ac:dyDescent="0.25">
      <c r="A60" s="399"/>
      <c r="B60" s="399" t="s">
        <v>100</v>
      </c>
      <c r="C60" s="399">
        <v>100</v>
      </c>
      <c r="D60" s="399">
        <v>100</v>
      </c>
      <c r="E60" s="399">
        <v>100</v>
      </c>
      <c r="F60" s="399">
        <v>100</v>
      </c>
      <c r="G60" s="399">
        <v>100</v>
      </c>
      <c r="H60" s="399">
        <v>100</v>
      </c>
      <c r="I60" s="399">
        <v>100</v>
      </c>
      <c r="J60" s="399">
        <v>100</v>
      </c>
      <c r="K60" s="399">
        <v>100</v>
      </c>
      <c r="L60" s="399">
        <v>100</v>
      </c>
      <c r="M60" s="399">
        <v>100</v>
      </c>
      <c r="N60" s="399">
        <v>100</v>
      </c>
      <c r="O60" s="399">
        <v>100</v>
      </c>
      <c r="P60" s="399">
        <v>100</v>
      </c>
      <c r="Q60" s="399">
        <v>100</v>
      </c>
      <c r="R60" s="399">
        <v>100</v>
      </c>
      <c r="S60" s="399">
        <v>100</v>
      </c>
      <c r="T60" s="399">
        <v>100</v>
      </c>
      <c r="U60" s="399"/>
      <c r="V60" s="399"/>
      <c r="W60" s="399"/>
      <c r="X60" s="399"/>
      <c r="Y60" s="399"/>
      <c r="Z60" s="399"/>
      <c r="AA60" s="399"/>
      <c r="AB60" s="399"/>
      <c r="AC60" s="399"/>
      <c r="AD60" s="399"/>
      <c r="AE60" s="399"/>
      <c r="AF60" s="399"/>
      <c r="AG60" s="399"/>
    </row>
    <row r="61" spans="1:33" s="183" customFormat="1" x14ac:dyDescent="0.25">
      <c r="A61" s="399"/>
      <c r="B61" s="399" t="s">
        <v>101</v>
      </c>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row>
    <row r="62" spans="1:33" s="183" customFormat="1" x14ac:dyDescent="0.25">
      <c r="A62" s="39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row>
    <row r="63" spans="1:33" s="183" customFormat="1" x14ac:dyDescent="0.25">
      <c r="A63" s="39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row>
    <row r="64" spans="1:33" s="183" customFormat="1" x14ac:dyDescent="0.25">
      <c r="A64" s="399"/>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row>
    <row r="65" spans="1:33" s="183" customFormat="1" x14ac:dyDescent="0.25">
      <c r="A65" s="399"/>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row>
    <row r="66" spans="1:33" s="183" customFormat="1" ht="10.5" customHeight="1" x14ac:dyDescent="0.25">
      <c r="A66" s="399"/>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row>
    <row r="67" spans="1:33" s="183" customFormat="1" x14ac:dyDescent="0.25">
      <c r="A67" s="399"/>
      <c r="B67" s="399" t="s">
        <v>37</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row>
    <row r="68" spans="1:33" s="183" customFormat="1" x14ac:dyDescent="0.25">
      <c r="A68" s="399"/>
      <c r="B68" s="399" t="s">
        <v>44</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row>
    <row r="69" spans="1:33" s="183" customFormat="1" x14ac:dyDescent="0.25">
      <c r="A69" s="399"/>
      <c r="B69" s="399" t="s">
        <v>45</v>
      </c>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row>
    <row r="70" spans="1:33" s="183" customFormat="1" x14ac:dyDescent="0.25">
      <c r="A70" s="399"/>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row>
    <row r="71" spans="1:33" s="183" customFormat="1" x14ac:dyDescent="0.25">
      <c r="A71" s="399"/>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row>
    <row r="72" spans="1:33" s="183" customFormat="1" x14ac:dyDescent="0.25">
      <c r="A72" s="399"/>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row>
    <row r="73" spans="1:33" s="183" customFormat="1" x14ac:dyDescent="0.25">
      <c r="A73" s="399"/>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row>
    <row r="74" spans="1:33" s="183" customFormat="1" x14ac:dyDescent="0.25"/>
    <row r="75" spans="1:33" s="183" customFormat="1" x14ac:dyDescent="0.25"/>
    <row r="76" spans="1:33" s="183" customFormat="1" x14ac:dyDescent="0.25"/>
    <row r="77" spans="1:33" s="183" customFormat="1" x14ac:dyDescent="0.25"/>
    <row r="78" spans="1:33" s="183" customFormat="1" x14ac:dyDescent="0.25"/>
    <row r="79" spans="1:33" s="183" customFormat="1" x14ac:dyDescent="0.25"/>
    <row r="80" spans="1:33" s="183" customFormat="1" x14ac:dyDescent="0.25"/>
    <row r="81" s="183" customFormat="1" x14ac:dyDescent="0.25"/>
    <row r="82" s="183" customFormat="1" x14ac:dyDescent="0.25"/>
    <row r="83" s="183" customFormat="1" x14ac:dyDescent="0.25"/>
    <row r="84" s="183" customFormat="1" x14ac:dyDescent="0.25"/>
    <row r="85" s="183" customFormat="1" x14ac:dyDescent="0.25"/>
    <row r="86" s="183" customFormat="1" x14ac:dyDescent="0.25"/>
    <row r="87" s="183" customFormat="1" x14ac:dyDescent="0.25"/>
    <row r="88" s="183" customFormat="1" x14ac:dyDescent="0.25"/>
    <row r="89" s="183" customFormat="1" x14ac:dyDescent="0.25"/>
    <row r="90" s="183" customFormat="1" x14ac:dyDescent="0.25"/>
    <row r="91" s="183" customFormat="1" x14ac:dyDescent="0.25"/>
    <row r="92" s="183" customFormat="1" x14ac:dyDescent="0.25"/>
    <row r="93" s="183" customFormat="1" x14ac:dyDescent="0.25"/>
    <row r="94" s="183" customFormat="1" x14ac:dyDescent="0.25"/>
  </sheetData>
  <mergeCells count="25">
    <mergeCell ref="X18:AG18"/>
    <mergeCell ref="V19:X19"/>
    <mergeCell ref="AD19:AF19"/>
    <mergeCell ref="B2:AE2"/>
    <mergeCell ref="B57:AF57"/>
    <mergeCell ref="C43:H43"/>
    <mergeCell ref="I19:T19"/>
    <mergeCell ref="I31:T31"/>
    <mergeCell ref="I43:T43"/>
    <mergeCell ref="AA1:AF1"/>
    <mergeCell ref="AD43:AF43"/>
    <mergeCell ref="AD31:AF31"/>
    <mergeCell ref="B43:B44"/>
    <mergeCell ref="Z31:AB31"/>
    <mergeCell ref="Z43:AB43"/>
    <mergeCell ref="V31:X31"/>
    <mergeCell ref="B31:B32"/>
    <mergeCell ref="V43:X43"/>
    <mergeCell ref="B3:T3"/>
    <mergeCell ref="U3:AF3"/>
    <mergeCell ref="B4:AE4"/>
    <mergeCell ref="B19:B20"/>
    <mergeCell ref="Z19:AB19"/>
    <mergeCell ref="C19:H19"/>
    <mergeCell ref="C31:H31"/>
  </mergeCells>
  <phoneticPr fontId="0" type="noConversion"/>
  <printOptions horizontalCentered="1" verticalCentered="1"/>
  <pageMargins left="0.25" right="0.25" top="0.25" bottom="0.25" header="0" footer="0"/>
  <pageSetup scale="45" orientation="landscape" r:id="rId1"/>
  <headerFooter alignWithMargins="0"/>
  <rowBreaks count="1" manualBreakCount="1">
    <brk id="58" max="16383" man="1"/>
  </rowBreaks>
  <colBreaks count="1" manualBreakCount="1">
    <brk id="3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pageSetUpPr fitToPage="1"/>
  </sheetPr>
  <dimension ref="A1:BW153"/>
  <sheetViews>
    <sheetView showGridLines="0" zoomScale="85" workbookViewId="0"/>
  </sheetViews>
  <sheetFormatPr defaultRowHeight="12.5" x14ac:dyDescent="0.25"/>
  <cols>
    <col min="1" max="1" width="1" customWidth="1"/>
    <col min="2" max="2" width="1.26953125" style="18" customWidth="1"/>
    <col min="3" max="3" width="9" customWidth="1"/>
    <col min="4" max="4" width="40.7265625" customWidth="1"/>
    <col min="5" max="5" width="28.7265625" customWidth="1"/>
    <col min="6" max="6" width="11.7265625" customWidth="1"/>
    <col min="7" max="7" width="14.7265625" customWidth="1"/>
    <col min="8" max="44" width="2.7265625" customWidth="1"/>
    <col min="45" max="69" width="2.453125" style="151" customWidth="1"/>
    <col min="70" max="75" width="9.1796875" style="151" customWidth="1"/>
  </cols>
  <sheetData>
    <row r="1" spans="1:42" ht="23.25" customHeight="1" x14ac:dyDescent="0.45">
      <c r="B1" s="4" t="s">
        <v>123</v>
      </c>
      <c r="D1" s="4"/>
      <c r="E1" s="4"/>
    </row>
    <row r="2" spans="1:42" ht="15" customHeight="1" x14ac:dyDescent="0.25">
      <c r="B2"/>
      <c r="C2" s="505" t="s">
        <v>143</v>
      </c>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row>
    <row r="3" spans="1:42" ht="15" customHeight="1" x14ac:dyDescent="0.25">
      <c r="B3"/>
      <c r="C3" s="505" t="s">
        <v>144</v>
      </c>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row>
    <row r="4" spans="1:42" ht="15" customHeight="1" x14ac:dyDescent="0.25">
      <c r="B4"/>
      <c r="C4" s="505" t="s">
        <v>178</v>
      </c>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row>
    <row r="5" spans="1:42" ht="12.75" customHeight="1" x14ac:dyDescent="0.25">
      <c r="C5" s="47"/>
      <c r="D5" s="47"/>
      <c r="E5" s="47"/>
    </row>
    <row r="6" spans="1:42" ht="18" customHeight="1" x14ac:dyDescent="0.35">
      <c r="B6" s="48"/>
      <c r="C6" s="48" t="s">
        <v>7</v>
      </c>
      <c r="D6" s="49"/>
      <c r="E6" s="49"/>
      <c r="F6" s="49"/>
      <c r="H6" s="523" t="s">
        <v>180</v>
      </c>
      <c r="I6" s="523"/>
      <c r="J6" s="523"/>
      <c r="K6" s="523"/>
      <c r="L6" s="523"/>
      <c r="M6" s="523"/>
      <c r="N6" s="523"/>
      <c r="O6" s="523"/>
      <c r="P6" s="523"/>
      <c r="Q6" s="523"/>
      <c r="R6" s="523"/>
      <c r="S6" s="523"/>
      <c r="T6" s="523"/>
      <c r="U6" s="523"/>
      <c r="Z6" s="523" t="s">
        <v>181</v>
      </c>
      <c r="AA6" s="523"/>
      <c r="AB6" s="523"/>
      <c r="AC6" s="523"/>
      <c r="AD6" s="523"/>
      <c r="AE6" s="523"/>
      <c r="AF6" s="523"/>
      <c r="AG6" s="523"/>
      <c r="AH6" s="523"/>
      <c r="AI6" s="523"/>
      <c r="AJ6" s="523"/>
      <c r="AK6" s="523"/>
      <c r="AL6" s="523"/>
      <c r="AM6" s="523"/>
    </row>
    <row r="7" spans="1:42" ht="15" customHeight="1" x14ac:dyDescent="0.25">
      <c r="D7" s="3" t="s">
        <v>182</v>
      </c>
      <c r="E7" s="51"/>
      <c r="F7" s="51"/>
      <c r="H7" s="519" t="s">
        <v>0</v>
      </c>
      <c r="I7" s="519"/>
      <c r="J7" s="519" t="s">
        <v>1</v>
      </c>
      <c r="K7" s="519"/>
      <c r="L7" s="519" t="s">
        <v>2</v>
      </c>
      <c r="M7" s="519"/>
      <c r="N7" s="519" t="s">
        <v>3</v>
      </c>
      <c r="O7" s="519"/>
      <c r="P7" s="519" t="s">
        <v>4</v>
      </c>
      <c r="Q7" s="519"/>
      <c r="R7" s="519" t="s">
        <v>5</v>
      </c>
      <c r="S7" s="519"/>
      <c r="T7" s="519" t="s">
        <v>6</v>
      </c>
      <c r="U7" s="519"/>
      <c r="Z7" s="519" t="s">
        <v>0</v>
      </c>
      <c r="AA7" s="519"/>
      <c r="AB7" s="519" t="s">
        <v>1</v>
      </c>
      <c r="AC7" s="519"/>
      <c r="AD7" s="519" t="s">
        <v>2</v>
      </c>
      <c r="AE7" s="519"/>
      <c r="AF7" s="519" t="s">
        <v>3</v>
      </c>
      <c r="AG7" s="519"/>
      <c r="AH7" s="519" t="s">
        <v>4</v>
      </c>
      <c r="AI7" s="519"/>
      <c r="AJ7" s="519" t="s">
        <v>5</v>
      </c>
      <c r="AK7" s="519"/>
      <c r="AL7" s="519" t="s">
        <v>6</v>
      </c>
      <c r="AM7" s="519"/>
    </row>
    <row r="8" spans="1:42" ht="15" customHeight="1" x14ac:dyDescent="0.25">
      <c r="D8" s="120" t="s">
        <v>183</v>
      </c>
      <c r="E8" s="51"/>
      <c r="F8" s="51"/>
      <c r="G8" s="51"/>
      <c r="H8" s="522">
        <v>1</v>
      </c>
      <c r="I8" s="522"/>
      <c r="J8" s="521">
        <v>2</v>
      </c>
      <c r="K8" s="521"/>
      <c r="L8" s="521">
        <v>3</v>
      </c>
      <c r="M8" s="521"/>
      <c r="N8" s="521">
        <v>4</v>
      </c>
      <c r="O8" s="521"/>
      <c r="P8" s="521">
        <v>5</v>
      </c>
      <c r="Q8" s="521"/>
      <c r="R8" s="521">
        <v>6</v>
      </c>
      <c r="S8" s="521"/>
      <c r="T8" s="521">
        <v>7</v>
      </c>
      <c r="U8" s="524"/>
      <c r="Z8" s="522"/>
      <c r="AA8" s="522"/>
      <c r="AB8" s="521"/>
      <c r="AC8" s="521"/>
      <c r="AD8" s="521"/>
      <c r="AE8" s="521"/>
      <c r="AF8" s="521"/>
      <c r="AG8" s="521"/>
      <c r="AH8" s="521"/>
      <c r="AI8" s="521"/>
      <c r="AJ8" s="521"/>
      <c r="AK8" s="521"/>
      <c r="AL8" s="521">
        <v>1</v>
      </c>
      <c r="AM8" s="524"/>
    </row>
    <row r="9" spans="1:42" ht="15" customHeight="1" x14ac:dyDescent="0.25">
      <c r="D9" s="120" t="s">
        <v>184</v>
      </c>
      <c r="H9" s="517">
        <v>8</v>
      </c>
      <c r="I9" s="517"/>
      <c r="J9" s="516">
        <v>9</v>
      </c>
      <c r="K9" s="516"/>
      <c r="L9" s="516">
        <v>10</v>
      </c>
      <c r="M9" s="516"/>
      <c r="N9" s="516">
        <v>11</v>
      </c>
      <c r="O9" s="516"/>
      <c r="P9" s="516">
        <v>12</v>
      </c>
      <c r="Q9" s="516"/>
      <c r="R9" s="516">
        <v>13</v>
      </c>
      <c r="S9" s="516"/>
      <c r="T9" s="516">
        <v>14</v>
      </c>
      <c r="U9" s="520"/>
      <c r="Z9" s="517">
        <v>2</v>
      </c>
      <c r="AA9" s="517"/>
      <c r="AB9" s="516">
        <v>3</v>
      </c>
      <c r="AC9" s="516"/>
      <c r="AD9" s="516">
        <v>4</v>
      </c>
      <c r="AE9" s="516"/>
      <c r="AF9" s="516">
        <v>5</v>
      </c>
      <c r="AG9" s="516"/>
      <c r="AH9" s="516">
        <v>6</v>
      </c>
      <c r="AI9" s="516"/>
      <c r="AJ9" s="516">
        <v>7</v>
      </c>
      <c r="AK9" s="516"/>
      <c r="AL9" s="516">
        <v>8</v>
      </c>
      <c r="AM9" s="520"/>
    </row>
    <row r="10" spans="1:42" ht="15" customHeight="1" x14ac:dyDescent="0.25">
      <c r="D10" t="s">
        <v>185</v>
      </c>
      <c r="H10" s="525">
        <v>15</v>
      </c>
      <c r="I10" s="525"/>
      <c r="J10" s="512">
        <v>16</v>
      </c>
      <c r="K10" s="512"/>
      <c r="L10" s="512">
        <v>17</v>
      </c>
      <c r="M10" s="512"/>
      <c r="N10" s="512">
        <v>18</v>
      </c>
      <c r="O10" s="512"/>
      <c r="P10" s="512">
        <v>19</v>
      </c>
      <c r="Q10" s="512"/>
      <c r="R10" s="512">
        <v>20</v>
      </c>
      <c r="S10" s="512"/>
      <c r="T10" s="512">
        <v>21</v>
      </c>
      <c r="U10" s="518"/>
      <c r="Z10" s="525">
        <v>9</v>
      </c>
      <c r="AA10" s="525"/>
      <c r="AB10" s="512">
        <v>10</v>
      </c>
      <c r="AC10" s="512"/>
      <c r="AD10" s="512">
        <v>11</v>
      </c>
      <c r="AE10" s="512"/>
      <c r="AF10" s="512">
        <v>12</v>
      </c>
      <c r="AG10" s="512"/>
      <c r="AH10" s="512">
        <v>13</v>
      </c>
      <c r="AI10" s="512"/>
      <c r="AJ10" s="512">
        <v>14</v>
      </c>
      <c r="AK10" s="512"/>
      <c r="AL10" s="512">
        <v>15</v>
      </c>
      <c r="AM10" s="518"/>
    </row>
    <row r="11" spans="1:42" ht="15" customHeight="1" x14ac:dyDescent="0.25">
      <c r="D11" t="s">
        <v>186</v>
      </c>
      <c r="H11" s="517">
        <v>22</v>
      </c>
      <c r="I11" s="517"/>
      <c r="J11" s="516">
        <v>23</v>
      </c>
      <c r="K11" s="516"/>
      <c r="L11" s="516">
        <v>24</v>
      </c>
      <c r="M11" s="516"/>
      <c r="N11" s="516">
        <v>25</v>
      </c>
      <c r="O11" s="516"/>
      <c r="P11" s="516">
        <v>26</v>
      </c>
      <c r="Q11" s="516"/>
      <c r="R11" s="516">
        <v>27</v>
      </c>
      <c r="S11" s="516"/>
      <c r="T11" s="516">
        <v>28</v>
      </c>
      <c r="U11" s="520"/>
      <c r="Z11" s="517">
        <v>16</v>
      </c>
      <c r="AA11" s="517"/>
      <c r="AB11" s="516">
        <v>17</v>
      </c>
      <c r="AC11" s="516"/>
      <c r="AD11" s="516">
        <v>18</v>
      </c>
      <c r="AE11" s="516"/>
      <c r="AF11" s="516">
        <v>19</v>
      </c>
      <c r="AG11" s="516"/>
      <c r="AH11" s="516">
        <v>20</v>
      </c>
      <c r="AI11" s="516"/>
      <c r="AJ11" s="516">
        <v>21</v>
      </c>
      <c r="AK11" s="516"/>
      <c r="AL11" s="516">
        <v>22</v>
      </c>
      <c r="AM11" s="520"/>
      <c r="AN11" t="s">
        <v>27</v>
      </c>
    </row>
    <row r="12" spans="1:42" ht="15" customHeight="1" x14ac:dyDescent="0.3">
      <c r="A12" s="48"/>
      <c r="H12" s="525">
        <v>29</v>
      </c>
      <c r="I12" s="525"/>
      <c r="J12" s="512">
        <v>30</v>
      </c>
      <c r="K12" s="512"/>
      <c r="L12" s="512">
        <v>31</v>
      </c>
      <c r="M12" s="512"/>
      <c r="N12" s="512"/>
      <c r="O12" s="512"/>
      <c r="P12" s="512"/>
      <c r="Q12" s="512"/>
      <c r="R12" s="512"/>
      <c r="S12" s="512"/>
      <c r="T12" s="512"/>
      <c r="U12" s="518"/>
      <c r="Z12" s="525">
        <v>23</v>
      </c>
      <c r="AA12" s="525"/>
      <c r="AB12" s="512">
        <v>24</v>
      </c>
      <c r="AC12" s="512"/>
      <c r="AD12" s="512">
        <v>25</v>
      </c>
      <c r="AE12" s="512"/>
      <c r="AF12" s="512">
        <v>26</v>
      </c>
      <c r="AG12" s="512"/>
      <c r="AH12" s="512">
        <v>27</v>
      </c>
      <c r="AI12" s="512"/>
      <c r="AJ12" s="512">
        <v>28</v>
      </c>
      <c r="AK12" s="512"/>
      <c r="AL12" s="512">
        <v>29</v>
      </c>
      <c r="AM12" s="518"/>
    </row>
    <row r="13" spans="1:42" ht="15" customHeight="1" x14ac:dyDescent="0.25">
      <c r="C13" s="50"/>
      <c r="D13" s="52"/>
      <c r="E13" s="52"/>
      <c r="F13" s="52"/>
      <c r="G13" s="52"/>
      <c r="H13" s="515" t="s">
        <v>27</v>
      </c>
      <c r="I13" s="515"/>
      <c r="J13" s="513" t="s">
        <v>27</v>
      </c>
      <c r="K13" s="513"/>
      <c r="L13" s="513" t="s">
        <v>27</v>
      </c>
      <c r="M13" s="513"/>
      <c r="N13" s="513" t="s">
        <v>27</v>
      </c>
      <c r="O13" s="513"/>
      <c r="P13" s="513" t="s">
        <v>27</v>
      </c>
      <c r="Q13" s="513"/>
      <c r="R13" s="513" t="s">
        <v>27</v>
      </c>
      <c r="S13" s="513"/>
      <c r="T13" s="513" t="s">
        <v>27</v>
      </c>
      <c r="U13" s="514"/>
      <c r="Z13" s="515">
        <v>30</v>
      </c>
      <c r="AA13" s="515"/>
      <c r="AB13" s="513">
        <v>31</v>
      </c>
      <c r="AC13" s="513"/>
      <c r="AD13" s="513" t="s">
        <v>27</v>
      </c>
      <c r="AE13" s="513"/>
      <c r="AF13" s="513" t="s">
        <v>27</v>
      </c>
      <c r="AG13" s="513"/>
      <c r="AH13" s="513" t="s">
        <v>27</v>
      </c>
      <c r="AI13" s="513"/>
      <c r="AJ13" s="513" t="s">
        <v>27</v>
      </c>
      <c r="AK13" s="513"/>
      <c r="AL13" s="513" t="s">
        <v>27</v>
      </c>
      <c r="AM13" s="514"/>
    </row>
    <row r="14" spans="1:42" ht="15" customHeight="1" x14ac:dyDescent="0.3">
      <c r="A14" s="48"/>
      <c r="C14" s="48" t="s">
        <v>8</v>
      </c>
      <c r="F14" s="46"/>
    </row>
    <row r="15" spans="1:42" ht="15" customHeight="1" x14ac:dyDescent="0.25">
      <c r="D15" s="50" t="s">
        <v>187</v>
      </c>
      <c r="F15" s="46"/>
      <c r="P15" s="510"/>
      <c r="Q15" s="510"/>
      <c r="R15" s="510"/>
      <c r="S15" s="510"/>
      <c r="T15" s="510"/>
      <c r="U15" s="510"/>
      <c r="V15" s="510"/>
      <c r="X15" s="510"/>
      <c r="Y15" s="510"/>
      <c r="Z15" s="510"/>
      <c r="AA15" s="510"/>
      <c r="AB15" s="510"/>
      <c r="AC15" s="510"/>
      <c r="AD15" s="510"/>
      <c r="AF15" s="510"/>
      <c r="AG15" s="510"/>
      <c r="AH15" s="510"/>
      <c r="AI15" s="510"/>
      <c r="AJ15" s="510"/>
      <c r="AK15" s="510"/>
      <c r="AL15" s="510"/>
    </row>
    <row r="16" spans="1:42" ht="15" customHeight="1" x14ac:dyDescent="0.25">
      <c r="C16" s="50"/>
      <c r="D16" s="52" t="s">
        <v>183</v>
      </c>
      <c r="F16" s="46"/>
      <c r="P16" s="18"/>
      <c r="Q16" s="18"/>
      <c r="R16" s="18"/>
      <c r="S16" s="18"/>
      <c r="T16" s="18"/>
      <c r="U16" s="18"/>
      <c r="V16" s="18"/>
      <c r="X16" s="18"/>
      <c r="Y16" s="18"/>
      <c r="Z16" s="18"/>
      <c r="AA16" s="18"/>
      <c r="AB16" s="18"/>
      <c r="AC16" s="18"/>
      <c r="AD16" s="18"/>
      <c r="AF16" s="18"/>
      <c r="AG16" s="18"/>
      <c r="AH16" s="18"/>
      <c r="AI16" s="18"/>
      <c r="AJ16" s="18"/>
      <c r="AK16" s="18"/>
      <c r="AL16" s="18"/>
    </row>
    <row r="17" spans="2:75" ht="15" customHeight="1" x14ac:dyDescent="0.25">
      <c r="C17" s="50"/>
      <c r="D17" s="52" t="s">
        <v>188</v>
      </c>
      <c r="F17" s="46"/>
      <c r="P17" s="18"/>
      <c r="Q17" s="18"/>
      <c r="R17" s="18"/>
      <c r="S17" s="18"/>
      <c r="T17" s="18"/>
      <c r="U17" s="18"/>
      <c r="V17" s="18"/>
      <c r="X17" s="18"/>
      <c r="Y17" s="18"/>
      <c r="Z17" s="18"/>
      <c r="AA17" s="18"/>
      <c r="AB17" s="18"/>
      <c r="AC17" s="18"/>
      <c r="AD17" s="18"/>
      <c r="AF17" s="18"/>
      <c r="AG17" s="18"/>
      <c r="AH17" s="18"/>
      <c r="AI17" s="18"/>
      <c r="AJ17" s="18"/>
      <c r="AK17" s="18"/>
      <c r="AL17" s="18"/>
    </row>
    <row r="18" spans="2:75" ht="15" customHeight="1" x14ac:dyDescent="0.25">
      <c r="C18" s="50"/>
      <c r="D18" s="51" t="s">
        <v>185</v>
      </c>
      <c r="F18" s="46"/>
      <c r="P18" s="18"/>
      <c r="Q18" s="18"/>
      <c r="R18" s="18"/>
      <c r="S18" s="18"/>
      <c r="T18" s="18"/>
      <c r="U18" s="18"/>
      <c r="V18" s="18"/>
      <c r="X18" s="18"/>
      <c r="Y18" s="18"/>
      <c r="Z18" s="18"/>
      <c r="AA18" s="18"/>
      <c r="AB18" s="18"/>
      <c r="AC18" s="18"/>
      <c r="AD18" s="18"/>
      <c r="AF18" s="18"/>
      <c r="AG18" s="18"/>
      <c r="AH18" s="18"/>
      <c r="AI18" s="18"/>
      <c r="AJ18" s="18"/>
      <c r="AK18" s="18"/>
      <c r="AL18" s="18"/>
    </row>
    <row r="19" spans="2:75" ht="15" customHeight="1" x14ac:dyDescent="0.25">
      <c r="C19" s="53"/>
      <c r="D19" s="51" t="s">
        <v>186</v>
      </c>
      <c r="F19" s="46"/>
      <c r="P19" s="18"/>
      <c r="Q19" s="18"/>
      <c r="R19" s="18"/>
      <c r="S19" s="18"/>
      <c r="T19" s="18"/>
      <c r="U19" s="18"/>
      <c r="V19" s="18"/>
      <c r="X19" s="18"/>
      <c r="Y19" s="18"/>
      <c r="Z19" s="18"/>
      <c r="AA19" s="18"/>
      <c r="AB19" s="18"/>
      <c r="AC19" s="18"/>
      <c r="AD19" s="18"/>
      <c r="AF19" s="18"/>
      <c r="AG19" s="18"/>
      <c r="AH19" s="18"/>
      <c r="AI19" s="18"/>
      <c r="AJ19" s="18"/>
      <c r="AK19" s="18"/>
      <c r="AL19" s="18"/>
    </row>
    <row r="20" spans="2:75" ht="15" customHeight="1" x14ac:dyDescent="0.25">
      <c r="C20" s="53"/>
      <c r="D20" s="51"/>
      <c r="F20" s="46"/>
      <c r="P20" s="18"/>
      <c r="Q20" s="18"/>
      <c r="R20" s="18"/>
      <c r="S20" s="18"/>
      <c r="T20" s="18"/>
      <c r="U20" s="18"/>
      <c r="V20" s="18"/>
      <c r="X20" s="18"/>
      <c r="Y20" s="18"/>
      <c r="Z20" s="18"/>
      <c r="AA20" s="18"/>
      <c r="AB20" s="18"/>
      <c r="AC20" s="18"/>
      <c r="AD20" s="18"/>
      <c r="AF20" s="18"/>
      <c r="AG20" s="18"/>
      <c r="AH20" s="18"/>
      <c r="AI20" s="18"/>
      <c r="AJ20" s="18"/>
      <c r="AK20" s="18"/>
      <c r="AL20" s="18"/>
    </row>
    <row r="21" spans="2:75" ht="30" customHeight="1" x14ac:dyDescent="0.35">
      <c r="R21" s="526">
        <v>2018</v>
      </c>
      <c r="S21" s="526"/>
      <c r="T21" s="526"/>
      <c r="U21" s="526"/>
      <c r="V21" s="526"/>
      <c r="W21" s="526"/>
      <c r="X21" s="526"/>
      <c r="Y21" s="526"/>
      <c r="Z21" s="526"/>
      <c r="AA21" s="526"/>
      <c r="AB21" s="526"/>
      <c r="AC21" s="526"/>
      <c r="AD21" s="527">
        <v>2019</v>
      </c>
      <c r="AE21" s="527"/>
      <c r="AF21" s="527"/>
      <c r="AG21" s="527"/>
      <c r="AH21" s="527"/>
      <c r="AI21" s="527"/>
      <c r="AJ21" s="527"/>
      <c r="AK21" s="527"/>
      <c r="AL21" s="527"/>
      <c r="AM21" s="527"/>
      <c r="AN21" s="527"/>
      <c r="AO21" s="527"/>
    </row>
    <row r="22" spans="2:75" s="3" customFormat="1" ht="30" customHeight="1" x14ac:dyDescent="0.3">
      <c r="B22" s="54"/>
      <c r="C22" s="48" t="s">
        <v>72</v>
      </c>
      <c r="D22" s="48" t="s">
        <v>21</v>
      </c>
      <c r="E22" s="122" t="s">
        <v>179</v>
      </c>
      <c r="F22" s="7" t="s">
        <v>62</v>
      </c>
      <c r="G22" s="7" t="s">
        <v>63</v>
      </c>
      <c r="H22" s="511" t="s">
        <v>34</v>
      </c>
      <c r="I22" s="511"/>
      <c r="J22" s="511"/>
      <c r="K22" s="511"/>
      <c r="L22" s="511" t="s">
        <v>64</v>
      </c>
      <c r="M22" s="511"/>
      <c r="N22" s="511"/>
      <c r="O22" s="511"/>
      <c r="R22" s="346" t="s">
        <v>166</v>
      </c>
      <c r="S22" s="347" t="s">
        <v>169</v>
      </c>
      <c r="T22" s="347" t="s">
        <v>170</v>
      </c>
      <c r="U22" s="347" t="s">
        <v>171</v>
      </c>
      <c r="V22" s="347" t="s">
        <v>172</v>
      </c>
      <c r="W22" s="347" t="s">
        <v>173</v>
      </c>
      <c r="X22" s="347" t="s">
        <v>153</v>
      </c>
      <c r="Y22" s="347" t="s">
        <v>157</v>
      </c>
      <c r="Z22" s="347" t="s">
        <v>159</v>
      </c>
      <c r="AA22" s="347" t="s">
        <v>162</v>
      </c>
      <c r="AB22" s="347" t="s">
        <v>164</v>
      </c>
      <c r="AC22" s="400" t="s">
        <v>165</v>
      </c>
      <c r="AD22" s="347" t="s">
        <v>166</v>
      </c>
      <c r="AE22" s="347" t="s">
        <v>169</v>
      </c>
      <c r="AF22" s="347" t="s">
        <v>170</v>
      </c>
      <c r="AG22" s="347" t="s">
        <v>171</v>
      </c>
      <c r="AH22" s="347" t="s">
        <v>172</v>
      </c>
      <c r="AI22" s="347" t="s">
        <v>173</v>
      </c>
      <c r="AJ22" s="347" t="s">
        <v>153</v>
      </c>
      <c r="AK22" s="347" t="s">
        <v>157</v>
      </c>
      <c r="AL22" s="347" t="s">
        <v>159</v>
      </c>
      <c r="AM22" s="347" t="s">
        <v>162</v>
      </c>
      <c r="AN22" s="347" t="s">
        <v>164</v>
      </c>
      <c r="AO22" s="400" t="s">
        <v>165</v>
      </c>
      <c r="AP22" s="55"/>
      <c r="AQ22" s="55"/>
      <c r="AR22" s="55"/>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row>
    <row r="23" spans="2:75" ht="18" customHeight="1" x14ac:dyDescent="0.35">
      <c r="C23" s="401">
        <v>767</v>
      </c>
      <c r="D23" s="401" t="s">
        <v>149</v>
      </c>
      <c r="E23" s="401" t="s">
        <v>189</v>
      </c>
      <c r="F23" s="401" t="s">
        <v>190</v>
      </c>
      <c r="G23" s="401" t="s">
        <v>191</v>
      </c>
      <c r="H23" s="508" t="s">
        <v>192</v>
      </c>
      <c r="I23" s="508"/>
      <c r="J23" s="508"/>
      <c r="K23" s="508"/>
      <c r="L23" s="508" t="s">
        <v>193</v>
      </c>
      <c r="M23" s="508"/>
      <c r="N23" s="508"/>
      <c r="O23" s="508"/>
      <c r="P23" s="57"/>
      <c r="R23" s="402" t="s">
        <v>194</v>
      </c>
      <c r="S23" s="403" t="s">
        <v>194</v>
      </c>
      <c r="T23" s="403" t="s">
        <v>194</v>
      </c>
      <c r="U23" s="403" t="s">
        <v>194</v>
      </c>
      <c r="V23" s="403" t="s">
        <v>194</v>
      </c>
      <c r="W23" s="403" t="s">
        <v>194</v>
      </c>
      <c r="X23" s="403" t="s">
        <v>194</v>
      </c>
      <c r="Y23" s="403" t="s">
        <v>194</v>
      </c>
      <c r="Z23" s="403" t="s">
        <v>194</v>
      </c>
      <c r="AA23" s="403" t="s">
        <v>194</v>
      </c>
      <c r="AB23" s="403" t="s">
        <v>194</v>
      </c>
      <c r="AC23" s="403" t="s">
        <v>194</v>
      </c>
      <c r="AD23" s="403" t="s">
        <v>194</v>
      </c>
      <c r="AE23" s="403" t="s">
        <v>194</v>
      </c>
      <c r="AF23" s="403" t="s">
        <v>194</v>
      </c>
      <c r="AG23" s="403" t="s">
        <v>194</v>
      </c>
      <c r="AH23" s="403" t="s">
        <v>194</v>
      </c>
      <c r="AI23" s="403" t="s">
        <v>194</v>
      </c>
      <c r="AJ23" s="403" t="s">
        <v>194</v>
      </c>
      <c r="AK23" s="403" t="s">
        <v>194</v>
      </c>
      <c r="AL23" s="403" t="s">
        <v>194</v>
      </c>
      <c r="AM23" s="403" t="s">
        <v>194</v>
      </c>
      <c r="AN23" s="403" t="s">
        <v>194</v>
      </c>
      <c r="AO23" s="404" t="s">
        <v>194</v>
      </c>
      <c r="AP23" s="56"/>
      <c r="AQ23" s="56"/>
      <c r="AR23" s="56"/>
    </row>
    <row r="24" spans="2:75" ht="18" customHeight="1" x14ac:dyDescent="0.35">
      <c r="C24" s="405">
        <v>6807</v>
      </c>
      <c r="D24" s="405" t="s">
        <v>195</v>
      </c>
      <c r="E24" s="405" t="s">
        <v>189</v>
      </c>
      <c r="F24" s="405" t="s">
        <v>196</v>
      </c>
      <c r="G24" s="405" t="s">
        <v>197</v>
      </c>
      <c r="H24" s="509" t="s">
        <v>198</v>
      </c>
      <c r="I24" s="509"/>
      <c r="J24" s="509"/>
      <c r="K24" s="509"/>
      <c r="L24" s="509" t="s">
        <v>199</v>
      </c>
      <c r="M24" s="509"/>
      <c r="N24" s="509"/>
      <c r="O24" s="509"/>
      <c r="P24" s="57"/>
      <c r="R24" s="406" t="s">
        <v>194</v>
      </c>
      <c r="S24" s="407" t="s">
        <v>194</v>
      </c>
      <c r="T24" s="407" t="s">
        <v>194</v>
      </c>
      <c r="U24" s="407" t="s">
        <v>194</v>
      </c>
      <c r="V24" s="407" t="s">
        <v>194</v>
      </c>
      <c r="W24" s="407" t="s">
        <v>194</v>
      </c>
      <c r="X24" s="407" t="s">
        <v>194</v>
      </c>
      <c r="Y24" s="407" t="s">
        <v>194</v>
      </c>
      <c r="Z24" s="407" t="s">
        <v>194</v>
      </c>
      <c r="AA24" s="407" t="s">
        <v>194</v>
      </c>
      <c r="AB24" s="407" t="s">
        <v>194</v>
      </c>
      <c r="AC24" s="407" t="s">
        <v>194</v>
      </c>
      <c r="AD24" s="407" t="s">
        <v>194</v>
      </c>
      <c r="AE24" s="407" t="s">
        <v>194</v>
      </c>
      <c r="AF24" s="407" t="s">
        <v>194</v>
      </c>
      <c r="AG24" s="407" t="s">
        <v>194</v>
      </c>
      <c r="AH24" s="407" t="s">
        <v>194</v>
      </c>
      <c r="AI24" s="407" t="s">
        <v>194</v>
      </c>
      <c r="AJ24" s="407" t="s">
        <v>194</v>
      </c>
      <c r="AK24" s="407" t="s">
        <v>194</v>
      </c>
      <c r="AL24" s="407" t="s">
        <v>194</v>
      </c>
      <c r="AM24" s="407" t="s">
        <v>194</v>
      </c>
      <c r="AN24" s="407" t="s">
        <v>194</v>
      </c>
      <c r="AO24" s="408" t="s">
        <v>194</v>
      </c>
      <c r="AP24" s="56"/>
      <c r="AQ24" s="56"/>
      <c r="AR24" s="56"/>
    </row>
    <row r="25" spans="2:75" ht="18" customHeight="1" x14ac:dyDescent="0.35">
      <c r="C25" s="401">
        <v>9520</v>
      </c>
      <c r="D25" s="401" t="s">
        <v>200</v>
      </c>
      <c r="E25" s="401" t="s">
        <v>189</v>
      </c>
      <c r="F25" s="401" t="s">
        <v>201</v>
      </c>
      <c r="G25" s="401" t="s">
        <v>202</v>
      </c>
      <c r="H25" s="508" t="s">
        <v>203</v>
      </c>
      <c r="I25" s="508"/>
      <c r="J25" s="508"/>
      <c r="K25" s="508"/>
      <c r="L25" s="508" t="s">
        <v>204</v>
      </c>
      <c r="M25" s="508"/>
      <c r="N25" s="508"/>
      <c r="O25" s="508"/>
      <c r="P25" s="57"/>
      <c r="R25" s="402" t="s">
        <v>194</v>
      </c>
      <c r="S25" s="403" t="s">
        <v>194</v>
      </c>
      <c r="T25" s="403" t="s">
        <v>194</v>
      </c>
      <c r="U25" s="403" t="s">
        <v>194</v>
      </c>
      <c r="V25" s="403" t="s">
        <v>194</v>
      </c>
      <c r="W25" s="403" t="s">
        <v>194</v>
      </c>
      <c r="X25" s="403" t="s">
        <v>194</v>
      </c>
      <c r="Y25" s="403" t="s">
        <v>194</v>
      </c>
      <c r="Z25" s="403" t="s">
        <v>194</v>
      </c>
      <c r="AA25" s="403" t="s">
        <v>194</v>
      </c>
      <c r="AB25" s="403" t="s">
        <v>194</v>
      </c>
      <c r="AC25" s="403" t="s">
        <v>194</v>
      </c>
      <c r="AD25" s="403" t="s">
        <v>194</v>
      </c>
      <c r="AE25" s="403" t="s">
        <v>194</v>
      </c>
      <c r="AF25" s="403" t="s">
        <v>194</v>
      </c>
      <c r="AG25" s="403" t="s">
        <v>194</v>
      </c>
      <c r="AH25" s="403" t="s">
        <v>194</v>
      </c>
      <c r="AI25" s="403" t="s">
        <v>194</v>
      </c>
      <c r="AJ25" s="403" t="s">
        <v>194</v>
      </c>
      <c r="AK25" s="403" t="s">
        <v>194</v>
      </c>
      <c r="AL25" s="403" t="s">
        <v>194</v>
      </c>
      <c r="AM25" s="403" t="s">
        <v>194</v>
      </c>
      <c r="AN25" s="403" t="s">
        <v>194</v>
      </c>
      <c r="AO25" s="404" t="s">
        <v>194</v>
      </c>
      <c r="AP25" s="56"/>
      <c r="AQ25" s="56"/>
      <c r="AR25" s="56"/>
    </row>
    <row r="26" spans="2:75" ht="18" customHeight="1" x14ac:dyDescent="0.35">
      <c r="C26" s="405">
        <v>20067</v>
      </c>
      <c r="D26" s="405" t="s">
        <v>205</v>
      </c>
      <c r="E26" s="405" t="s">
        <v>189</v>
      </c>
      <c r="F26" s="405" t="s">
        <v>206</v>
      </c>
      <c r="G26" s="405" t="s">
        <v>207</v>
      </c>
      <c r="H26" s="509" t="s">
        <v>208</v>
      </c>
      <c r="I26" s="509"/>
      <c r="J26" s="509"/>
      <c r="K26" s="509"/>
      <c r="L26" s="509" t="s">
        <v>209</v>
      </c>
      <c r="M26" s="509"/>
      <c r="N26" s="509"/>
      <c r="O26" s="509"/>
      <c r="P26" s="57"/>
      <c r="R26" s="406" t="s">
        <v>194</v>
      </c>
      <c r="S26" s="407" t="s">
        <v>194</v>
      </c>
      <c r="T26" s="407" t="s">
        <v>194</v>
      </c>
      <c r="U26" s="407" t="s">
        <v>194</v>
      </c>
      <c r="V26" s="407" t="s">
        <v>194</v>
      </c>
      <c r="W26" s="407" t="s">
        <v>194</v>
      </c>
      <c r="X26" s="407" t="s">
        <v>194</v>
      </c>
      <c r="Y26" s="407" t="s">
        <v>194</v>
      </c>
      <c r="Z26" s="407" t="s">
        <v>210</v>
      </c>
      <c r="AA26" s="407" t="s">
        <v>210</v>
      </c>
      <c r="AB26" s="407" t="s">
        <v>210</v>
      </c>
      <c r="AC26" s="407" t="s">
        <v>210</v>
      </c>
      <c r="AD26" s="407" t="s">
        <v>211</v>
      </c>
      <c r="AE26" s="407" t="s">
        <v>194</v>
      </c>
      <c r="AF26" s="407" t="s">
        <v>194</v>
      </c>
      <c r="AG26" s="407" t="s">
        <v>194</v>
      </c>
      <c r="AH26" s="407" t="s">
        <v>194</v>
      </c>
      <c r="AI26" s="407" t="s">
        <v>194</v>
      </c>
      <c r="AJ26" s="407" t="s">
        <v>194</v>
      </c>
      <c r="AK26" s="407" t="s">
        <v>194</v>
      </c>
      <c r="AL26" s="407" t="s">
        <v>194</v>
      </c>
      <c r="AM26" s="407" t="s">
        <v>194</v>
      </c>
      <c r="AN26" s="407" t="s">
        <v>194</v>
      </c>
      <c r="AO26" s="408" t="s">
        <v>194</v>
      </c>
      <c r="AP26" s="56"/>
      <c r="AQ26" s="56"/>
      <c r="AR26" s="56"/>
    </row>
    <row r="27" spans="2:75" ht="18" customHeight="1" x14ac:dyDescent="0.35">
      <c r="C27" s="401">
        <v>22215</v>
      </c>
      <c r="D27" s="401" t="s">
        <v>212</v>
      </c>
      <c r="E27" s="401" t="s">
        <v>189</v>
      </c>
      <c r="F27" s="401" t="s">
        <v>213</v>
      </c>
      <c r="G27" s="401" t="s">
        <v>214</v>
      </c>
      <c r="H27" s="508" t="s">
        <v>215</v>
      </c>
      <c r="I27" s="508"/>
      <c r="J27" s="508"/>
      <c r="K27" s="508"/>
      <c r="L27" s="508" t="s">
        <v>216</v>
      </c>
      <c r="M27" s="508"/>
      <c r="N27" s="508"/>
      <c r="O27" s="508"/>
      <c r="P27" s="57"/>
      <c r="R27" s="402" t="s">
        <v>194</v>
      </c>
      <c r="S27" s="403" t="s">
        <v>194</v>
      </c>
      <c r="T27" s="403" t="s">
        <v>194</v>
      </c>
      <c r="U27" s="403" t="s">
        <v>194</v>
      </c>
      <c r="V27" s="403" t="s">
        <v>194</v>
      </c>
      <c r="W27" s="403" t="s">
        <v>194</v>
      </c>
      <c r="X27" s="403" t="s">
        <v>194</v>
      </c>
      <c r="Y27" s="403" t="s">
        <v>194</v>
      </c>
      <c r="Z27" s="403" t="s">
        <v>194</v>
      </c>
      <c r="AA27" s="403" t="s">
        <v>194</v>
      </c>
      <c r="AB27" s="403" t="s">
        <v>194</v>
      </c>
      <c r="AC27" s="403" t="s">
        <v>194</v>
      </c>
      <c r="AD27" s="403" t="s">
        <v>194</v>
      </c>
      <c r="AE27" s="403" t="s">
        <v>194</v>
      </c>
      <c r="AF27" s="403" t="s">
        <v>194</v>
      </c>
      <c r="AG27" s="403" t="s">
        <v>194</v>
      </c>
      <c r="AH27" s="403" t="s">
        <v>194</v>
      </c>
      <c r="AI27" s="403" t="s">
        <v>194</v>
      </c>
      <c r="AJ27" s="403" t="s">
        <v>194</v>
      </c>
      <c r="AK27" s="403" t="s">
        <v>194</v>
      </c>
      <c r="AL27" s="403" t="s">
        <v>194</v>
      </c>
      <c r="AM27" s="403" t="s">
        <v>194</v>
      </c>
      <c r="AN27" s="403" t="s">
        <v>194</v>
      </c>
      <c r="AO27" s="404" t="s">
        <v>194</v>
      </c>
      <c r="AP27" s="56"/>
      <c r="AQ27" s="56"/>
      <c r="AR27" s="56"/>
    </row>
    <row r="28" spans="2:75" ht="18" customHeight="1" x14ac:dyDescent="0.35">
      <c r="C28" s="405">
        <v>23328</v>
      </c>
      <c r="D28" s="405" t="s">
        <v>217</v>
      </c>
      <c r="E28" s="405" t="s">
        <v>189</v>
      </c>
      <c r="F28" s="405" t="s">
        <v>218</v>
      </c>
      <c r="G28" s="405" t="s">
        <v>219</v>
      </c>
      <c r="H28" s="509" t="s">
        <v>220</v>
      </c>
      <c r="I28" s="509"/>
      <c r="J28" s="509"/>
      <c r="K28" s="509"/>
      <c r="L28" s="509" t="s">
        <v>221</v>
      </c>
      <c r="M28" s="509"/>
      <c r="N28" s="509"/>
      <c r="O28" s="509"/>
      <c r="P28" s="57"/>
      <c r="R28" s="406" t="s">
        <v>194</v>
      </c>
      <c r="S28" s="407" t="s">
        <v>194</v>
      </c>
      <c r="T28" s="407" t="s">
        <v>194</v>
      </c>
      <c r="U28" s="407" t="s">
        <v>194</v>
      </c>
      <c r="V28" s="407" t="s">
        <v>194</v>
      </c>
      <c r="W28" s="407" t="s">
        <v>194</v>
      </c>
      <c r="X28" s="407" t="s">
        <v>194</v>
      </c>
      <c r="Y28" s="407" t="s">
        <v>194</v>
      </c>
      <c r="Z28" s="407" t="s">
        <v>194</v>
      </c>
      <c r="AA28" s="407" t="s">
        <v>194</v>
      </c>
      <c r="AB28" s="407" t="s">
        <v>194</v>
      </c>
      <c r="AC28" s="407" t="s">
        <v>194</v>
      </c>
      <c r="AD28" s="407" t="s">
        <v>194</v>
      </c>
      <c r="AE28" s="407" t="s">
        <v>194</v>
      </c>
      <c r="AF28" s="407" t="s">
        <v>194</v>
      </c>
      <c r="AG28" s="407" t="s">
        <v>194</v>
      </c>
      <c r="AH28" s="407" t="s">
        <v>194</v>
      </c>
      <c r="AI28" s="407" t="s">
        <v>194</v>
      </c>
      <c r="AJ28" s="407" t="s">
        <v>194</v>
      </c>
      <c r="AK28" s="407" t="s">
        <v>194</v>
      </c>
      <c r="AL28" s="407" t="s">
        <v>194</v>
      </c>
      <c r="AM28" s="407" t="s">
        <v>194</v>
      </c>
      <c r="AN28" s="407" t="s">
        <v>194</v>
      </c>
      <c r="AO28" s="408" t="s">
        <v>194</v>
      </c>
      <c r="AP28" s="56"/>
      <c r="AQ28" s="56"/>
      <c r="AR28" s="56"/>
    </row>
    <row r="29" spans="2:75" ht="18" customHeight="1" x14ac:dyDescent="0.35">
      <c r="C29" s="401">
        <v>23698</v>
      </c>
      <c r="D29" s="401" t="s">
        <v>222</v>
      </c>
      <c r="E29" s="401" t="s">
        <v>189</v>
      </c>
      <c r="F29" s="401" t="s">
        <v>223</v>
      </c>
      <c r="G29" s="401" t="s">
        <v>224</v>
      </c>
      <c r="H29" s="508" t="s">
        <v>225</v>
      </c>
      <c r="I29" s="508"/>
      <c r="J29" s="508"/>
      <c r="K29" s="508"/>
      <c r="L29" s="508" t="s">
        <v>226</v>
      </c>
      <c r="M29" s="508"/>
      <c r="N29" s="508"/>
      <c r="O29" s="508"/>
      <c r="P29" s="57"/>
      <c r="R29" s="402" t="s">
        <v>194</v>
      </c>
      <c r="S29" s="403" t="s">
        <v>194</v>
      </c>
      <c r="T29" s="403" t="s">
        <v>194</v>
      </c>
      <c r="U29" s="403" t="s">
        <v>194</v>
      </c>
      <c r="V29" s="403" t="s">
        <v>194</v>
      </c>
      <c r="W29" s="403" t="s">
        <v>194</v>
      </c>
      <c r="X29" s="403" t="s">
        <v>194</v>
      </c>
      <c r="Y29" s="403" t="s">
        <v>194</v>
      </c>
      <c r="Z29" s="403" t="s">
        <v>194</v>
      </c>
      <c r="AA29" s="403" t="s">
        <v>194</v>
      </c>
      <c r="AB29" s="403" t="s">
        <v>194</v>
      </c>
      <c r="AC29" s="403" t="s">
        <v>194</v>
      </c>
      <c r="AD29" s="403" t="s">
        <v>194</v>
      </c>
      <c r="AE29" s="403" t="s">
        <v>194</v>
      </c>
      <c r="AF29" s="403" t="s">
        <v>194</v>
      </c>
      <c r="AG29" s="403" t="s">
        <v>194</v>
      </c>
      <c r="AH29" s="403" t="s">
        <v>194</v>
      </c>
      <c r="AI29" s="403" t="s">
        <v>194</v>
      </c>
      <c r="AJ29" s="403" t="s">
        <v>194</v>
      </c>
      <c r="AK29" s="403" t="s">
        <v>194</v>
      </c>
      <c r="AL29" s="403" t="s">
        <v>194</v>
      </c>
      <c r="AM29" s="403" t="s">
        <v>194</v>
      </c>
      <c r="AN29" s="403" t="s">
        <v>194</v>
      </c>
      <c r="AO29" s="404" t="s">
        <v>194</v>
      </c>
      <c r="AP29" s="56"/>
      <c r="AQ29" s="56"/>
      <c r="AR29" s="56"/>
    </row>
    <row r="30" spans="2:75" ht="18" customHeight="1" x14ac:dyDescent="0.35">
      <c r="C30" s="124"/>
      <c r="D30" s="124"/>
      <c r="E30" s="124"/>
      <c r="F30" s="139"/>
      <c r="G30" s="124"/>
      <c r="H30" s="508">
        <v>1852</v>
      </c>
      <c r="I30" s="508"/>
      <c r="J30" s="508"/>
      <c r="K30" s="508"/>
      <c r="L30" s="507"/>
      <c r="M30" s="507"/>
      <c r="N30" s="507"/>
      <c r="O30" s="507"/>
      <c r="P30" s="57"/>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56"/>
      <c r="AQ30" s="56"/>
      <c r="AR30" s="56"/>
    </row>
    <row r="31" spans="2:75" ht="18" customHeight="1" x14ac:dyDescent="0.25">
      <c r="C31" s="124"/>
      <c r="D31" s="124"/>
      <c r="E31" s="124"/>
      <c r="F31" s="139"/>
      <c r="G31" s="124"/>
      <c r="H31" s="506"/>
      <c r="I31" s="506"/>
      <c r="J31" s="506"/>
      <c r="K31" s="506"/>
      <c r="L31" s="507"/>
      <c r="M31" s="507"/>
      <c r="N31" s="507"/>
      <c r="O31" s="507"/>
      <c r="P31" s="57"/>
      <c r="R31" s="125"/>
      <c r="S31" s="125"/>
      <c r="T31" s="125"/>
      <c r="U31" s="125"/>
      <c r="V31" s="125"/>
      <c r="W31" s="125"/>
      <c r="X31" s="409" t="s">
        <v>227</v>
      </c>
      <c r="Y31" s="125"/>
      <c r="Z31" s="125"/>
      <c r="AA31" s="125"/>
      <c r="AB31" s="125"/>
      <c r="AC31" s="125"/>
      <c r="AD31" s="125"/>
      <c r="AE31" s="125"/>
      <c r="AF31" s="125"/>
      <c r="AG31" s="125"/>
      <c r="AH31" s="125"/>
      <c r="AI31" s="125"/>
      <c r="AJ31" s="125"/>
      <c r="AK31" s="125"/>
      <c r="AL31" s="125"/>
      <c r="AM31" s="125"/>
      <c r="AN31" s="125"/>
      <c r="AO31" s="125"/>
      <c r="AP31" s="35"/>
      <c r="AQ31" s="35"/>
      <c r="AR31" s="35"/>
    </row>
    <row r="32" spans="2:75" ht="18" customHeight="1" x14ac:dyDescent="0.45">
      <c r="C32" s="124"/>
      <c r="D32" s="124"/>
      <c r="E32" s="124"/>
      <c r="F32" s="139"/>
      <c r="G32" s="124"/>
      <c r="H32" s="506"/>
      <c r="I32" s="506"/>
      <c r="J32" s="506"/>
      <c r="K32" s="506"/>
      <c r="L32" s="507"/>
      <c r="M32" s="507"/>
      <c r="N32" s="507"/>
      <c r="O32" s="507"/>
      <c r="P32" s="57"/>
      <c r="R32" s="125"/>
      <c r="S32" s="125"/>
      <c r="T32" s="125"/>
      <c r="U32" s="125"/>
      <c r="V32" s="125"/>
      <c r="W32" s="125"/>
      <c r="X32" s="125"/>
      <c r="Y32" s="125"/>
      <c r="Z32" s="125"/>
      <c r="AA32" s="410" t="s">
        <v>211</v>
      </c>
      <c r="AB32" s="409" t="s">
        <v>228</v>
      </c>
      <c r="AC32" s="125"/>
      <c r="AD32" s="125"/>
      <c r="AE32" s="125"/>
      <c r="AF32" s="125"/>
      <c r="AG32" s="125"/>
      <c r="AH32" s="125"/>
      <c r="AI32" s="125"/>
      <c r="AJ32" s="125"/>
      <c r="AK32" s="125"/>
      <c r="AL32" s="125"/>
      <c r="AM32" s="125"/>
      <c r="AN32" s="125"/>
      <c r="AO32" s="125"/>
      <c r="AP32" s="56"/>
      <c r="AQ32" s="56"/>
      <c r="AR32" s="56"/>
    </row>
    <row r="33" spans="3:44" ht="18" customHeight="1" x14ac:dyDescent="0.45">
      <c r="C33" s="124"/>
      <c r="D33" s="124"/>
      <c r="E33" s="124"/>
      <c r="F33" s="139"/>
      <c r="G33" s="124"/>
      <c r="H33" s="506"/>
      <c r="I33" s="506"/>
      <c r="J33" s="506"/>
      <c r="K33" s="506"/>
      <c r="L33" s="507"/>
      <c r="M33" s="507"/>
      <c r="N33" s="507"/>
      <c r="O33" s="507"/>
      <c r="P33" s="57"/>
      <c r="R33" s="125"/>
      <c r="S33" s="125"/>
      <c r="T33" s="125"/>
      <c r="U33" s="125"/>
      <c r="V33" s="125"/>
      <c r="W33" s="125"/>
      <c r="X33" s="125"/>
      <c r="Y33" s="125"/>
      <c r="Z33" s="125"/>
      <c r="AA33" s="410" t="s">
        <v>194</v>
      </c>
      <c r="AB33" s="409" t="s">
        <v>229</v>
      </c>
      <c r="AC33" s="125"/>
      <c r="AD33" s="125"/>
      <c r="AE33" s="125"/>
      <c r="AF33" s="125"/>
      <c r="AG33" s="125"/>
      <c r="AH33" s="125"/>
      <c r="AI33" s="125"/>
      <c r="AJ33" s="125"/>
      <c r="AK33" s="125"/>
      <c r="AL33" s="125"/>
      <c r="AM33" s="125"/>
      <c r="AN33" s="125"/>
      <c r="AO33" s="125"/>
      <c r="AP33" s="56"/>
      <c r="AQ33" s="56"/>
      <c r="AR33" s="56"/>
    </row>
    <row r="34" spans="3:44" ht="18" customHeight="1" x14ac:dyDescent="0.25">
      <c r="C34" s="124"/>
      <c r="D34" s="124"/>
      <c r="E34" s="124"/>
      <c r="F34" s="139"/>
      <c r="G34" s="124"/>
      <c r="H34" s="506"/>
      <c r="I34" s="506"/>
      <c r="J34" s="506"/>
      <c r="K34" s="506"/>
      <c r="L34" s="507"/>
      <c r="M34" s="507"/>
      <c r="N34" s="507"/>
      <c r="O34" s="507"/>
      <c r="P34" s="57"/>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35"/>
      <c r="AQ34" s="35"/>
      <c r="AR34" s="35"/>
    </row>
    <row r="35" spans="3:44" ht="18" customHeight="1" x14ac:dyDescent="0.35">
      <c r="C35" s="124"/>
      <c r="D35" s="124"/>
      <c r="E35" s="124"/>
      <c r="F35" s="139"/>
      <c r="G35" s="124"/>
      <c r="H35" s="506"/>
      <c r="I35" s="506"/>
      <c r="J35" s="506"/>
      <c r="K35" s="506"/>
      <c r="L35" s="507"/>
      <c r="M35" s="507"/>
      <c r="N35" s="507"/>
      <c r="O35" s="507"/>
      <c r="P35" s="57"/>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56"/>
      <c r="AQ35" s="56"/>
      <c r="AR35" s="56"/>
    </row>
    <row r="36" spans="3:44" ht="18" customHeight="1" x14ac:dyDescent="0.35">
      <c r="C36" s="124"/>
      <c r="D36" s="124"/>
      <c r="E36" s="124"/>
      <c r="F36" s="139"/>
      <c r="G36" s="124"/>
      <c r="H36" s="506"/>
      <c r="I36" s="506"/>
      <c r="J36" s="506"/>
      <c r="K36" s="506"/>
      <c r="L36" s="507"/>
      <c r="M36" s="507"/>
      <c r="N36" s="507"/>
      <c r="O36" s="507"/>
      <c r="P36" s="57"/>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56"/>
      <c r="AQ36" s="56"/>
      <c r="AR36" s="56"/>
    </row>
    <row r="37" spans="3:44" ht="18" customHeight="1" x14ac:dyDescent="0.35">
      <c r="C37" s="124"/>
      <c r="D37" s="124"/>
      <c r="E37" s="124"/>
      <c r="F37" s="139"/>
      <c r="G37" s="124"/>
      <c r="H37" s="506"/>
      <c r="I37" s="506"/>
      <c r="J37" s="506"/>
      <c r="K37" s="506"/>
      <c r="L37" s="507"/>
      <c r="M37" s="507"/>
      <c r="N37" s="507"/>
      <c r="O37" s="507"/>
      <c r="P37" s="57"/>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56"/>
      <c r="AQ37" s="56"/>
      <c r="AR37" s="56"/>
    </row>
    <row r="38" spans="3:44" ht="18" customHeight="1" x14ac:dyDescent="0.35">
      <c r="C38" s="124"/>
      <c r="D38" s="124"/>
      <c r="E38" s="124"/>
      <c r="F38" s="139"/>
      <c r="G38" s="124"/>
      <c r="H38" s="506"/>
      <c r="I38" s="506"/>
      <c r="J38" s="506"/>
      <c r="K38" s="506"/>
      <c r="L38" s="507"/>
      <c r="M38" s="507"/>
      <c r="N38" s="507"/>
      <c r="O38" s="507"/>
      <c r="P38" s="57"/>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56"/>
      <c r="AQ38" s="56"/>
      <c r="AR38" s="56"/>
    </row>
    <row r="39" spans="3:44" ht="18" customHeight="1" x14ac:dyDescent="0.35">
      <c r="C39" s="124"/>
      <c r="D39" s="124"/>
      <c r="E39" s="124"/>
      <c r="F39" s="139"/>
      <c r="G39" s="124"/>
      <c r="H39" s="506"/>
      <c r="I39" s="506"/>
      <c r="J39" s="506"/>
      <c r="K39" s="506"/>
      <c r="L39" s="507"/>
      <c r="M39" s="507"/>
      <c r="N39" s="507"/>
      <c r="O39" s="507"/>
      <c r="P39" s="57"/>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Q39" s="56"/>
      <c r="AR39" s="56"/>
    </row>
    <row r="40" spans="3:44" ht="18" customHeight="1" x14ac:dyDescent="0.35">
      <c r="C40" s="124"/>
      <c r="D40" s="124"/>
      <c r="E40" s="124"/>
      <c r="F40" s="139"/>
      <c r="G40" s="124"/>
      <c r="H40" s="506"/>
      <c r="I40" s="506"/>
      <c r="J40" s="506"/>
      <c r="K40" s="506"/>
      <c r="L40" s="507"/>
      <c r="M40" s="507"/>
      <c r="N40" s="507"/>
      <c r="O40" s="507"/>
      <c r="P40" s="57"/>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Q40" s="56"/>
      <c r="AR40" s="56"/>
    </row>
    <row r="41" spans="3:44" ht="18" customHeight="1" x14ac:dyDescent="0.35">
      <c r="C41" s="124"/>
      <c r="D41" s="124"/>
      <c r="E41" s="124"/>
      <c r="F41" s="139"/>
      <c r="G41" s="124"/>
      <c r="H41" s="506"/>
      <c r="I41" s="506"/>
      <c r="J41" s="506"/>
      <c r="K41" s="506"/>
      <c r="L41" s="507"/>
      <c r="M41" s="507"/>
      <c r="N41" s="507"/>
      <c r="O41" s="507"/>
      <c r="P41" s="57"/>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Q41" s="56"/>
      <c r="AR41" s="56"/>
    </row>
    <row r="42" spans="3:44" ht="18" customHeight="1" x14ac:dyDescent="0.35">
      <c r="C42" s="124"/>
      <c r="D42" s="124"/>
      <c r="E42" s="124"/>
      <c r="F42" s="139"/>
      <c r="G42" s="124"/>
      <c r="H42" s="506"/>
      <c r="I42" s="506"/>
      <c r="J42" s="506"/>
      <c r="K42" s="506"/>
      <c r="L42" s="507"/>
      <c r="M42" s="507"/>
      <c r="N42" s="507"/>
      <c r="O42" s="507"/>
      <c r="P42" s="57"/>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Q42" s="56"/>
      <c r="AR42" s="56"/>
    </row>
    <row r="43" spans="3:44" ht="18" customHeight="1" x14ac:dyDescent="0.35">
      <c r="C43" s="124"/>
      <c r="D43" s="124"/>
      <c r="E43" s="124"/>
      <c r="F43" s="139"/>
      <c r="G43" s="124"/>
      <c r="H43" s="506"/>
      <c r="I43" s="506"/>
      <c r="J43" s="506"/>
      <c r="K43" s="506"/>
      <c r="L43" s="507"/>
      <c r="M43" s="507"/>
      <c r="N43" s="507"/>
      <c r="O43" s="507"/>
      <c r="P43" s="57"/>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Q43" s="56"/>
      <c r="AR43" s="56"/>
    </row>
    <row r="44" spans="3:44" ht="18" customHeight="1" x14ac:dyDescent="0.35">
      <c r="C44" s="124"/>
      <c r="D44" s="124"/>
      <c r="E44" s="124"/>
      <c r="F44" s="139"/>
      <c r="G44" s="124"/>
      <c r="H44" s="506"/>
      <c r="I44" s="506"/>
      <c r="J44" s="506"/>
      <c r="K44" s="506"/>
      <c r="L44" s="507"/>
      <c r="M44" s="507"/>
      <c r="N44" s="507"/>
      <c r="O44" s="507"/>
      <c r="P44" s="57"/>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Q44" s="56"/>
      <c r="AR44" s="56"/>
    </row>
    <row r="45" spans="3:44" ht="18" customHeight="1" x14ac:dyDescent="0.35">
      <c r="C45" s="124"/>
      <c r="D45" s="124"/>
      <c r="E45" s="124"/>
      <c r="F45" s="139"/>
      <c r="G45" s="124"/>
      <c r="H45" s="506"/>
      <c r="I45" s="506"/>
      <c r="J45" s="506"/>
      <c r="K45" s="506"/>
      <c r="L45" s="507"/>
      <c r="M45" s="507"/>
      <c r="N45" s="507"/>
      <c r="O45" s="507"/>
      <c r="P45" s="57"/>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Q45" s="56"/>
      <c r="AR45" s="56"/>
    </row>
    <row r="46" spans="3:44" ht="18" customHeight="1" x14ac:dyDescent="0.35">
      <c r="C46" s="124"/>
      <c r="D46" s="124"/>
      <c r="E46" s="124"/>
      <c r="F46" s="139"/>
      <c r="G46" s="124"/>
      <c r="H46" s="506"/>
      <c r="I46" s="506"/>
      <c r="J46" s="506"/>
      <c r="K46" s="506"/>
      <c r="L46" s="507"/>
      <c r="M46" s="507"/>
      <c r="N46" s="507"/>
      <c r="O46" s="507"/>
      <c r="P46" s="57"/>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Q46" s="56"/>
      <c r="AR46" s="56"/>
    </row>
    <row r="47" spans="3:44" ht="0" hidden="1" customHeight="1" x14ac:dyDescent="0.35">
      <c r="C47" s="124"/>
      <c r="D47" s="124"/>
      <c r="E47" s="124"/>
      <c r="F47" s="139"/>
      <c r="G47" s="124"/>
      <c r="H47" s="506"/>
      <c r="I47" s="506"/>
      <c r="J47" s="506"/>
      <c r="K47" s="506"/>
      <c r="L47" s="507"/>
      <c r="M47" s="507"/>
      <c r="N47" s="507"/>
      <c r="O47" s="507"/>
      <c r="P47" s="57"/>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Q47" s="56"/>
      <c r="AR47" s="56"/>
    </row>
    <row r="48" spans="3:44" ht="0" hidden="1" customHeight="1" x14ac:dyDescent="0.35">
      <c r="C48" s="124"/>
      <c r="D48" s="124"/>
      <c r="E48" s="124"/>
      <c r="F48" s="139"/>
      <c r="G48" s="124"/>
      <c r="H48" s="506"/>
      <c r="I48" s="506"/>
      <c r="J48" s="506"/>
      <c r="K48" s="506"/>
      <c r="L48" s="507"/>
      <c r="M48" s="507"/>
      <c r="N48" s="507"/>
      <c r="O48" s="507"/>
      <c r="P48" s="57"/>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Q48" s="56"/>
      <c r="AR48" s="56"/>
    </row>
    <row r="49" spans="3:44" ht="0" hidden="1" customHeight="1" x14ac:dyDescent="0.35">
      <c r="C49" s="124"/>
      <c r="D49" s="124"/>
      <c r="E49" s="124"/>
      <c r="F49" s="139"/>
      <c r="G49" s="124"/>
      <c r="H49" s="506"/>
      <c r="I49" s="506"/>
      <c r="J49" s="506"/>
      <c r="K49" s="506"/>
      <c r="L49" s="507"/>
      <c r="M49" s="507"/>
      <c r="N49" s="507"/>
      <c r="O49" s="507"/>
      <c r="P49" s="57"/>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Q49" s="56"/>
      <c r="AR49" s="56"/>
    </row>
    <row r="50" spans="3:44" ht="0" hidden="1" customHeight="1" x14ac:dyDescent="0.35">
      <c r="C50" s="124"/>
      <c r="D50" s="124"/>
      <c r="E50" s="124"/>
      <c r="F50" s="139"/>
      <c r="G50" s="124"/>
      <c r="H50" s="506"/>
      <c r="I50" s="506"/>
      <c r="J50" s="506"/>
      <c r="K50" s="506"/>
      <c r="L50" s="507"/>
      <c r="M50" s="507"/>
      <c r="N50" s="507"/>
      <c r="O50" s="507"/>
      <c r="P50" s="57"/>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Q50" s="56"/>
      <c r="AR50" s="56"/>
    </row>
    <row r="51" spans="3:44" ht="0" hidden="1" customHeight="1" x14ac:dyDescent="0.35">
      <c r="C51" s="124"/>
      <c r="D51" s="124"/>
      <c r="E51" s="124"/>
      <c r="F51" s="139"/>
      <c r="G51" s="124"/>
      <c r="H51" s="506"/>
      <c r="I51" s="506"/>
      <c r="J51" s="506"/>
      <c r="K51" s="506"/>
      <c r="L51" s="507"/>
      <c r="M51" s="507"/>
      <c r="N51" s="507"/>
      <c r="O51" s="507"/>
      <c r="P51" s="57"/>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Q51" s="56"/>
      <c r="AR51" s="56"/>
    </row>
    <row r="52" spans="3:44" ht="0" hidden="1" customHeight="1" x14ac:dyDescent="0.35">
      <c r="C52" s="124"/>
      <c r="D52" s="124"/>
      <c r="E52" s="124"/>
      <c r="F52" s="139"/>
      <c r="G52" s="124"/>
      <c r="H52" s="506"/>
      <c r="I52" s="506"/>
      <c r="J52" s="506"/>
      <c r="K52" s="506"/>
      <c r="L52" s="507"/>
      <c r="M52" s="507"/>
      <c r="N52" s="507"/>
      <c r="O52" s="507"/>
      <c r="P52" s="57"/>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56"/>
      <c r="AQ52" s="56"/>
      <c r="AR52" s="56"/>
    </row>
    <row r="53" spans="3:44" ht="0" hidden="1" customHeight="1" x14ac:dyDescent="0.35">
      <c r="C53" s="124"/>
      <c r="D53" s="124"/>
      <c r="E53" s="124"/>
      <c r="F53" s="139"/>
      <c r="G53" s="124"/>
      <c r="H53" s="506"/>
      <c r="I53" s="506"/>
      <c r="J53" s="506"/>
      <c r="K53" s="506"/>
      <c r="L53" s="507"/>
      <c r="M53" s="507"/>
      <c r="N53" s="507"/>
      <c r="O53" s="507"/>
      <c r="P53" s="57"/>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56"/>
      <c r="AQ53" s="56"/>
      <c r="AR53" s="56"/>
    </row>
    <row r="54" spans="3:44" ht="0" hidden="1" customHeight="1" x14ac:dyDescent="0.25">
      <c r="C54" s="124"/>
      <c r="D54" s="124"/>
      <c r="E54" s="124"/>
      <c r="F54" s="139"/>
      <c r="G54" s="124"/>
      <c r="H54" s="506"/>
      <c r="I54" s="506"/>
      <c r="J54" s="506"/>
      <c r="K54" s="506"/>
      <c r="L54" s="507"/>
      <c r="M54" s="507"/>
      <c r="N54" s="507"/>
      <c r="O54" s="507"/>
      <c r="P54" s="57"/>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35"/>
      <c r="AQ54" s="35"/>
      <c r="AR54" s="35"/>
    </row>
    <row r="55" spans="3:44" ht="0" hidden="1" customHeight="1" x14ac:dyDescent="0.35">
      <c r="C55" s="124"/>
      <c r="D55" s="124"/>
      <c r="E55" s="124"/>
      <c r="F55" s="139"/>
      <c r="G55" s="124"/>
      <c r="H55" s="506"/>
      <c r="I55" s="506"/>
      <c r="J55" s="506"/>
      <c r="K55" s="506"/>
      <c r="L55" s="507"/>
      <c r="M55" s="507"/>
      <c r="N55" s="507"/>
      <c r="O55" s="507"/>
      <c r="P55" s="57"/>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56"/>
      <c r="AQ55" s="56"/>
      <c r="AR55" s="56"/>
    </row>
    <row r="56" spans="3:44" ht="0" hidden="1" customHeight="1" x14ac:dyDescent="0.35">
      <c r="C56" s="124"/>
      <c r="D56" s="124"/>
      <c r="E56" s="124"/>
      <c r="F56" s="139"/>
      <c r="G56" s="124"/>
      <c r="H56" s="506"/>
      <c r="I56" s="506"/>
      <c r="J56" s="506"/>
      <c r="K56" s="506"/>
      <c r="L56" s="507"/>
      <c r="M56" s="507"/>
      <c r="N56" s="507"/>
      <c r="O56" s="507"/>
      <c r="P56" s="57"/>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56"/>
      <c r="AQ56" s="56"/>
      <c r="AR56" s="56"/>
    </row>
    <row r="57" spans="3:44" ht="0" hidden="1" customHeight="1" x14ac:dyDescent="0.35">
      <c r="C57" s="124"/>
      <c r="D57" s="124"/>
      <c r="E57" s="124"/>
      <c r="F57" s="139"/>
      <c r="G57" s="124"/>
      <c r="H57" s="506"/>
      <c r="I57" s="506"/>
      <c r="J57" s="506"/>
      <c r="K57" s="506"/>
      <c r="L57" s="507"/>
      <c r="M57" s="507"/>
      <c r="N57" s="507"/>
      <c r="O57" s="507"/>
      <c r="P57" s="57"/>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56"/>
      <c r="AQ57" s="56"/>
      <c r="AR57" s="56"/>
    </row>
    <row r="58" spans="3:44" ht="0" hidden="1" customHeight="1" x14ac:dyDescent="0.35">
      <c r="C58" s="124"/>
      <c r="D58" s="124"/>
      <c r="E58" s="124"/>
      <c r="F58" s="139"/>
      <c r="G58" s="124"/>
      <c r="H58" s="506"/>
      <c r="I58" s="506"/>
      <c r="J58" s="506"/>
      <c r="K58" s="506"/>
      <c r="L58" s="507"/>
      <c r="M58" s="507"/>
      <c r="N58" s="507"/>
      <c r="O58" s="507"/>
      <c r="P58" s="57"/>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56"/>
      <c r="AQ58" s="56"/>
      <c r="AR58" s="56"/>
    </row>
    <row r="59" spans="3:44" ht="0" hidden="1" customHeight="1" x14ac:dyDescent="0.35">
      <c r="C59" s="124"/>
      <c r="D59" s="124"/>
      <c r="E59" s="124"/>
      <c r="F59" s="139"/>
      <c r="G59" s="124"/>
      <c r="H59" s="506"/>
      <c r="I59" s="506"/>
      <c r="J59" s="506"/>
      <c r="K59" s="506"/>
      <c r="L59" s="507"/>
      <c r="M59" s="507"/>
      <c r="N59" s="507"/>
      <c r="O59" s="507"/>
      <c r="P59" s="57"/>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Q59" s="56"/>
      <c r="AR59" s="56"/>
    </row>
    <row r="60" spans="3:44" ht="0" hidden="1" customHeight="1" x14ac:dyDescent="0.35">
      <c r="C60" s="124"/>
      <c r="D60" s="124"/>
      <c r="E60" s="124"/>
      <c r="F60" s="139"/>
      <c r="G60" s="124"/>
      <c r="H60" s="506"/>
      <c r="I60" s="506"/>
      <c r="J60" s="506"/>
      <c r="K60" s="506"/>
      <c r="L60" s="507"/>
      <c r="M60" s="507"/>
      <c r="N60" s="507"/>
      <c r="O60" s="507"/>
      <c r="P60" s="57"/>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Q60" s="56"/>
      <c r="AR60" s="56"/>
    </row>
    <row r="61" spans="3:44" ht="0" hidden="1" customHeight="1" x14ac:dyDescent="0.35">
      <c r="C61" s="124"/>
      <c r="D61" s="124"/>
      <c r="E61" s="124"/>
      <c r="F61" s="139"/>
      <c r="G61" s="124"/>
      <c r="H61" s="506"/>
      <c r="I61" s="506"/>
      <c r="J61" s="506"/>
      <c r="K61" s="506"/>
      <c r="L61" s="507"/>
      <c r="M61" s="507"/>
      <c r="N61" s="507"/>
      <c r="O61" s="507"/>
      <c r="P61" s="57"/>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Q61" s="56"/>
      <c r="AR61" s="56"/>
    </row>
    <row r="62" spans="3:44" ht="0" hidden="1" customHeight="1" x14ac:dyDescent="0.35">
      <c r="C62" s="124"/>
      <c r="D62" s="124"/>
      <c r="E62" s="124"/>
      <c r="F62" s="139"/>
      <c r="G62" s="124"/>
      <c r="H62" s="506"/>
      <c r="I62" s="506"/>
      <c r="J62" s="506"/>
      <c r="K62" s="506"/>
      <c r="L62" s="507"/>
      <c r="M62" s="507"/>
      <c r="N62" s="507"/>
      <c r="O62" s="507"/>
      <c r="P62" s="57"/>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Q62" s="56"/>
      <c r="AR62" s="56"/>
    </row>
    <row r="63" spans="3:44" ht="0" hidden="1" customHeight="1" x14ac:dyDescent="0.35">
      <c r="C63" s="124"/>
      <c r="D63" s="124"/>
      <c r="E63" s="124"/>
      <c r="F63" s="139"/>
      <c r="G63" s="124"/>
      <c r="H63" s="506"/>
      <c r="I63" s="506"/>
      <c r="J63" s="506"/>
      <c r="K63" s="506"/>
      <c r="L63" s="507"/>
      <c r="M63" s="507"/>
      <c r="N63" s="507"/>
      <c r="O63" s="507"/>
      <c r="P63" s="57"/>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Q63" s="56"/>
      <c r="AR63" s="56"/>
    </row>
    <row r="64" spans="3:44" ht="0" hidden="1" customHeight="1" x14ac:dyDescent="0.35">
      <c r="C64" s="124"/>
      <c r="D64" s="124"/>
      <c r="E64" s="124"/>
      <c r="F64" s="139"/>
      <c r="G64" s="124"/>
      <c r="H64" s="506"/>
      <c r="I64" s="506"/>
      <c r="J64" s="506"/>
      <c r="K64" s="506"/>
      <c r="L64" s="507"/>
      <c r="M64" s="507"/>
      <c r="N64" s="507"/>
      <c r="O64" s="507"/>
      <c r="P64" s="57"/>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Q64" s="56"/>
      <c r="AR64" s="56"/>
    </row>
    <row r="65" spans="3:44" ht="0" hidden="1" customHeight="1" x14ac:dyDescent="0.35">
      <c r="C65" s="124"/>
      <c r="D65" s="124"/>
      <c r="E65" s="124"/>
      <c r="F65" s="139"/>
      <c r="G65" s="124"/>
      <c r="H65" s="506"/>
      <c r="I65" s="506"/>
      <c r="J65" s="506"/>
      <c r="K65" s="506"/>
      <c r="L65" s="507"/>
      <c r="M65" s="507"/>
      <c r="N65" s="507"/>
      <c r="O65" s="507"/>
      <c r="P65" s="57"/>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Q65" s="56"/>
      <c r="AR65" s="56"/>
    </row>
    <row r="66" spans="3:44" ht="0" hidden="1" customHeight="1" x14ac:dyDescent="0.35">
      <c r="C66" s="124"/>
      <c r="D66" s="124"/>
      <c r="E66" s="124"/>
      <c r="F66" s="139"/>
      <c r="G66" s="124"/>
      <c r="H66" s="506"/>
      <c r="I66" s="506"/>
      <c r="J66" s="506"/>
      <c r="K66" s="506"/>
      <c r="L66" s="507"/>
      <c r="M66" s="507"/>
      <c r="N66" s="507"/>
      <c r="O66" s="507"/>
      <c r="P66" s="57"/>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Q66" s="56"/>
      <c r="AR66" s="56"/>
    </row>
    <row r="67" spans="3:44" ht="0" hidden="1" customHeight="1" x14ac:dyDescent="0.35">
      <c r="C67" s="124"/>
      <c r="D67" s="124"/>
      <c r="E67" s="124"/>
      <c r="F67" s="139"/>
      <c r="G67" s="124"/>
      <c r="H67" s="506"/>
      <c r="I67" s="506"/>
      <c r="J67" s="506"/>
      <c r="K67" s="506"/>
      <c r="L67" s="507"/>
      <c r="M67" s="507"/>
      <c r="N67" s="507"/>
      <c r="O67" s="507"/>
      <c r="P67" s="57"/>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Q67" s="56"/>
      <c r="AR67" s="56"/>
    </row>
    <row r="68" spans="3:44" ht="0" hidden="1" customHeight="1" x14ac:dyDescent="0.35">
      <c r="C68" s="124"/>
      <c r="D68" s="124"/>
      <c r="E68" s="124"/>
      <c r="F68" s="139"/>
      <c r="G68" s="124"/>
      <c r="H68" s="506"/>
      <c r="I68" s="506"/>
      <c r="J68" s="506"/>
      <c r="K68" s="506"/>
      <c r="L68" s="507"/>
      <c r="M68" s="507"/>
      <c r="N68" s="507"/>
      <c r="O68" s="507"/>
      <c r="P68" s="57"/>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Q68" s="56"/>
      <c r="AR68" s="56"/>
    </row>
    <row r="69" spans="3:44" ht="0" hidden="1" customHeight="1" x14ac:dyDescent="0.35">
      <c r="C69" s="124"/>
      <c r="D69" s="124"/>
      <c r="E69" s="124"/>
      <c r="F69" s="139"/>
      <c r="G69" s="124"/>
      <c r="H69" s="506"/>
      <c r="I69" s="506"/>
      <c r="J69" s="506"/>
      <c r="K69" s="506"/>
      <c r="L69" s="507"/>
      <c r="M69" s="507"/>
      <c r="N69" s="507"/>
      <c r="O69" s="507"/>
      <c r="P69" s="57"/>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Q69" s="56"/>
      <c r="AR69" s="56"/>
    </row>
    <row r="70" spans="3:44" ht="0" hidden="1" customHeight="1" x14ac:dyDescent="0.35">
      <c r="C70" s="124"/>
      <c r="D70" s="124"/>
      <c r="E70" s="124"/>
      <c r="F70" s="139"/>
      <c r="G70" s="124"/>
      <c r="H70" s="506"/>
      <c r="I70" s="506"/>
      <c r="J70" s="506"/>
      <c r="K70" s="506"/>
      <c r="L70" s="507"/>
      <c r="M70" s="507"/>
      <c r="N70" s="507"/>
      <c r="O70" s="507"/>
      <c r="P70" s="57"/>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Q70" s="56"/>
      <c r="AR70" s="56"/>
    </row>
    <row r="71" spans="3:44" ht="0" hidden="1" customHeight="1" x14ac:dyDescent="0.35">
      <c r="C71" s="124"/>
      <c r="D71" s="124"/>
      <c r="E71" s="124"/>
      <c r="F71" s="139"/>
      <c r="G71" s="124"/>
      <c r="H71" s="506"/>
      <c r="I71" s="506"/>
      <c r="J71" s="506"/>
      <c r="K71" s="506"/>
      <c r="L71" s="507"/>
      <c r="M71" s="507"/>
      <c r="N71" s="507"/>
      <c r="O71" s="507"/>
      <c r="P71" s="57"/>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Q71" s="56"/>
      <c r="AR71" s="56"/>
    </row>
    <row r="72" spans="3:44" ht="0" hidden="1" customHeight="1" x14ac:dyDescent="0.35">
      <c r="C72" s="124"/>
      <c r="D72" s="124"/>
      <c r="E72" s="124"/>
      <c r="F72" s="139"/>
      <c r="G72" s="124"/>
      <c r="H72" s="506"/>
      <c r="I72" s="506"/>
      <c r="J72" s="506"/>
      <c r="K72" s="506"/>
      <c r="L72" s="507"/>
      <c r="M72" s="507"/>
      <c r="N72" s="507"/>
      <c r="O72" s="507"/>
      <c r="P72" s="57"/>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Q72" s="56"/>
      <c r="AR72" s="56"/>
    </row>
    <row r="73" spans="3:44" ht="0" hidden="1" customHeight="1" x14ac:dyDescent="0.35">
      <c r="C73" s="124"/>
      <c r="D73" s="124"/>
      <c r="E73" s="124"/>
      <c r="F73" s="139"/>
      <c r="G73" s="124"/>
      <c r="H73" s="506"/>
      <c r="I73" s="506"/>
      <c r="J73" s="506"/>
      <c r="K73" s="506"/>
      <c r="L73" s="507"/>
      <c r="M73" s="507"/>
      <c r="N73" s="507"/>
      <c r="O73" s="507"/>
      <c r="P73" s="57"/>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Q73" s="56"/>
      <c r="AR73" s="56"/>
    </row>
    <row r="74" spans="3:44" ht="0" hidden="1" customHeight="1" x14ac:dyDescent="0.35">
      <c r="C74" s="124"/>
      <c r="D74" s="124"/>
      <c r="E74" s="124"/>
      <c r="F74" s="139"/>
      <c r="G74" s="124"/>
      <c r="H74" s="506"/>
      <c r="I74" s="506"/>
      <c r="J74" s="506"/>
      <c r="K74" s="506"/>
      <c r="L74" s="507"/>
      <c r="M74" s="507"/>
      <c r="N74" s="507"/>
      <c r="O74" s="507"/>
      <c r="P74" s="57"/>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Q74" s="56"/>
      <c r="AR74" s="56"/>
    </row>
    <row r="75" spans="3:44" ht="0" hidden="1" customHeight="1" x14ac:dyDescent="0.35">
      <c r="C75" s="124"/>
      <c r="D75" s="124"/>
      <c r="E75" s="124"/>
      <c r="F75" s="139"/>
      <c r="G75" s="124"/>
      <c r="H75" s="506"/>
      <c r="I75" s="506"/>
      <c r="J75" s="506"/>
      <c r="K75" s="506"/>
      <c r="L75" s="507"/>
      <c r="M75" s="507"/>
      <c r="N75" s="507"/>
      <c r="O75" s="507"/>
      <c r="P75" s="57"/>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Q75" s="56"/>
      <c r="AR75" s="56"/>
    </row>
    <row r="76" spans="3:44" ht="0" hidden="1" customHeight="1" x14ac:dyDescent="0.35">
      <c r="C76" s="124"/>
      <c r="D76" s="124"/>
      <c r="E76" s="124"/>
      <c r="F76" s="139"/>
      <c r="G76" s="124"/>
      <c r="H76" s="506"/>
      <c r="I76" s="506"/>
      <c r="J76" s="506"/>
      <c r="K76" s="506"/>
      <c r="L76" s="507"/>
      <c r="M76" s="507"/>
      <c r="N76" s="507"/>
      <c r="O76" s="507"/>
      <c r="P76" s="57"/>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Q76" s="56"/>
      <c r="AR76" s="56"/>
    </row>
    <row r="77" spans="3:44" ht="0" hidden="1" customHeight="1" x14ac:dyDescent="0.35">
      <c r="C77" s="124"/>
      <c r="D77" s="124"/>
      <c r="E77" s="124"/>
      <c r="F77" s="139"/>
      <c r="G77" s="124"/>
      <c r="H77" s="506"/>
      <c r="I77" s="506"/>
      <c r="J77" s="506"/>
      <c r="K77" s="506"/>
      <c r="L77" s="507"/>
      <c r="M77" s="507"/>
      <c r="N77" s="507"/>
      <c r="O77" s="507"/>
      <c r="P77" s="57"/>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Q77" s="56"/>
      <c r="AR77" s="56"/>
    </row>
    <row r="78" spans="3:44" ht="0" hidden="1" customHeight="1" x14ac:dyDescent="0.35">
      <c r="C78" s="124"/>
      <c r="D78" s="124"/>
      <c r="E78" s="124"/>
      <c r="F78" s="139"/>
      <c r="G78" s="124"/>
      <c r="H78" s="506"/>
      <c r="I78" s="506"/>
      <c r="J78" s="506"/>
      <c r="K78" s="506"/>
      <c r="L78" s="507"/>
      <c r="M78" s="507"/>
      <c r="N78" s="507"/>
      <c r="O78" s="507"/>
      <c r="P78" s="57"/>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Q78" s="56"/>
      <c r="AR78" s="56"/>
    </row>
    <row r="79" spans="3:44" ht="0" hidden="1" customHeight="1" x14ac:dyDescent="0.35">
      <c r="C79" s="124"/>
      <c r="D79" s="124"/>
      <c r="E79" s="124"/>
      <c r="F79" s="139"/>
      <c r="G79" s="124"/>
      <c r="H79" s="506"/>
      <c r="I79" s="506"/>
      <c r="J79" s="506"/>
      <c r="K79" s="506"/>
      <c r="L79" s="507"/>
      <c r="M79" s="507"/>
      <c r="N79" s="507"/>
      <c r="O79" s="507"/>
      <c r="P79" s="57"/>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Q79" s="56"/>
      <c r="AR79" s="56"/>
    </row>
    <row r="80" spans="3:44" ht="0" hidden="1" customHeight="1" x14ac:dyDescent="0.35">
      <c r="C80" s="124"/>
      <c r="D80" s="124"/>
      <c r="E80" s="124"/>
      <c r="F80" s="139"/>
      <c r="G80" s="124"/>
      <c r="H80" s="506"/>
      <c r="I80" s="506"/>
      <c r="J80" s="506"/>
      <c r="K80" s="506"/>
      <c r="L80" s="507"/>
      <c r="M80" s="507"/>
      <c r="N80" s="507"/>
      <c r="O80" s="507"/>
      <c r="P80" s="57"/>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Q80" s="56"/>
      <c r="AR80" s="56"/>
    </row>
    <row r="81" spans="3:44" ht="0" hidden="1" customHeight="1" x14ac:dyDescent="0.35">
      <c r="C81" s="124"/>
      <c r="D81" s="124"/>
      <c r="E81" s="124"/>
      <c r="F81" s="139"/>
      <c r="G81" s="124"/>
      <c r="H81" s="506"/>
      <c r="I81" s="506"/>
      <c r="J81" s="506"/>
      <c r="K81" s="506"/>
      <c r="L81" s="507"/>
      <c r="M81" s="507"/>
      <c r="N81" s="507"/>
      <c r="O81" s="507"/>
      <c r="P81" s="57"/>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Q81" s="56"/>
      <c r="AR81" s="56"/>
    </row>
    <row r="82" spans="3:44" ht="0" hidden="1" customHeight="1" x14ac:dyDescent="0.35">
      <c r="C82" s="124"/>
      <c r="D82" s="124"/>
      <c r="E82" s="124"/>
      <c r="F82" s="139"/>
      <c r="G82" s="124"/>
      <c r="H82" s="506"/>
      <c r="I82" s="506"/>
      <c r="J82" s="506"/>
      <c r="K82" s="506"/>
      <c r="L82" s="507"/>
      <c r="M82" s="507"/>
      <c r="N82" s="507"/>
      <c r="O82" s="507"/>
      <c r="P82" s="57"/>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Q82" s="56"/>
      <c r="AR82" s="56"/>
    </row>
    <row r="83" spans="3:44" ht="0" hidden="1" customHeight="1" x14ac:dyDescent="0.35">
      <c r="C83" s="124"/>
      <c r="D83" s="124"/>
      <c r="E83" s="124"/>
      <c r="F83" s="139"/>
      <c r="G83" s="124"/>
      <c r="H83" s="506"/>
      <c r="I83" s="506"/>
      <c r="J83" s="506"/>
      <c r="K83" s="506"/>
      <c r="L83" s="507"/>
      <c r="M83" s="507"/>
      <c r="N83" s="507"/>
      <c r="O83" s="507"/>
      <c r="P83" s="57"/>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Q83" s="56"/>
      <c r="AR83" s="56"/>
    </row>
    <row r="84" spans="3:44" ht="0" hidden="1" customHeight="1" x14ac:dyDescent="0.35">
      <c r="C84" s="124"/>
      <c r="D84" s="124"/>
      <c r="E84" s="124"/>
      <c r="F84" s="139"/>
      <c r="G84" s="124"/>
      <c r="H84" s="506"/>
      <c r="I84" s="506"/>
      <c r="J84" s="506"/>
      <c r="K84" s="506"/>
      <c r="L84" s="507"/>
      <c r="M84" s="507"/>
      <c r="N84" s="507"/>
      <c r="O84" s="507"/>
      <c r="P84" s="57"/>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Q84" s="56"/>
      <c r="AR84" s="56"/>
    </row>
    <row r="85" spans="3:44" ht="0" hidden="1" customHeight="1" x14ac:dyDescent="0.35">
      <c r="C85" s="124"/>
      <c r="D85" s="124"/>
      <c r="E85" s="124"/>
      <c r="F85" s="139"/>
      <c r="G85" s="124"/>
      <c r="H85" s="506"/>
      <c r="I85" s="506"/>
      <c r="J85" s="506"/>
      <c r="K85" s="506"/>
      <c r="L85" s="507"/>
      <c r="M85" s="507"/>
      <c r="N85" s="507"/>
      <c r="O85" s="507"/>
      <c r="P85" s="57"/>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Q85" s="56"/>
      <c r="AR85" s="56"/>
    </row>
    <row r="86" spans="3:44" ht="0" hidden="1" customHeight="1" x14ac:dyDescent="0.35">
      <c r="C86" s="124"/>
      <c r="D86" s="124"/>
      <c r="E86" s="124"/>
      <c r="F86" s="139"/>
      <c r="G86" s="124"/>
      <c r="H86" s="506"/>
      <c r="I86" s="506"/>
      <c r="J86" s="506"/>
      <c r="K86" s="506"/>
      <c r="L86" s="507"/>
      <c r="M86" s="507"/>
      <c r="N86" s="507"/>
      <c r="O86" s="507"/>
      <c r="P86" s="57"/>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Q86" s="56"/>
      <c r="AR86" s="56"/>
    </row>
    <row r="87" spans="3:44" ht="0" hidden="1" customHeight="1" x14ac:dyDescent="0.35">
      <c r="C87" s="124"/>
      <c r="D87" s="124"/>
      <c r="E87" s="124"/>
      <c r="F87" s="139"/>
      <c r="G87" s="124"/>
      <c r="H87" s="506"/>
      <c r="I87" s="506"/>
      <c r="J87" s="506"/>
      <c r="K87" s="506"/>
      <c r="L87" s="507"/>
      <c r="M87" s="507"/>
      <c r="N87" s="507"/>
      <c r="O87" s="507"/>
      <c r="P87" s="57"/>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Q87" s="56"/>
      <c r="AR87" s="56"/>
    </row>
    <row r="88" spans="3:44" ht="0" hidden="1" customHeight="1" x14ac:dyDescent="0.35">
      <c r="C88" s="124"/>
      <c r="D88" s="124"/>
      <c r="E88" s="124"/>
      <c r="F88" s="139"/>
      <c r="G88" s="124"/>
      <c r="H88" s="506"/>
      <c r="I88" s="506"/>
      <c r="J88" s="506"/>
      <c r="K88" s="506"/>
      <c r="L88" s="507"/>
      <c r="M88" s="507"/>
      <c r="N88" s="507"/>
      <c r="O88" s="507"/>
      <c r="P88" s="57"/>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Q88" s="56"/>
      <c r="AR88" s="56"/>
    </row>
    <row r="89" spans="3:44" ht="0" hidden="1" customHeight="1" x14ac:dyDescent="0.35">
      <c r="C89" s="124"/>
      <c r="D89" s="124"/>
      <c r="E89" s="124"/>
      <c r="F89" s="139"/>
      <c r="G89" s="124"/>
      <c r="H89" s="506"/>
      <c r="I89" s="506"/>
      <c r="J89" s="506"/>
      <c r="K89" s="506"/>
      <c r="L89" s="507"/>
      <c r="M89" s="507"/>
      <c r="N89" s="507"/>
      <c r="O89" s="507"/>
      <c r="P89" s="57"/>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Q89" s="56"/>
      <c r="AR89" s="56"/>
    </row>
    <row r="90" spans="3:44" ht="0" hidden="1" customHeight="1" x14ac:dyDescent="0.35">
      <c r="C90" s="124"/>
      <c r="D90" s="124"/>
      <c r="E90" s="124"/>
      <c r="F90" s="139"/>
      <c r="G90" s="124"/>
      <c r="H90" s="506"/>
      <c r="I90" s="506"/>
      <c r="J90" s="506"/>
      <c r="K90" s="506"/>
      <c r="L90" s="507"/>
      <c r="M90" s="507"/>
      <c r="N90" s="507"/>
      <c r="O90" s="507"/>
      <c r="P90" s="57"/>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Q90" s="56"/>
      <c r="AR90" s="56"/>
    </row>
    <row r="91" spans="3:44" ht="0" hidden="1" customHeight="1" x14ac:dyDescent="0.35">
      <c r="C91" s="124"/>
      <c r="D91" s="124"/>
      <c r="E91" s="124"/>
      <c r="F91" s="139"/>
      <c r="G91" s="124"/>
      <c r="H91" s="506"/>
      <c r="I91" s="506"/>
      <c r="J91" s="506"/>
      <c r="K91" s="506"/>
      <c r="L91" s="507"/>
      <c r="M91" s="507"/>
      <c r="N91" s="507"/>
      <c r="O91" s="507"/>
      <c r="P91" s="57"/>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Q91" s="56"/>
      <c r="AR91" s="56"/>
    </row>
    <row r="92" spans="3:44" ht="0" hidden="1" customHeight="1" x14ac:dyDescent="0.35">
      <c r="C92" s="124"/>
      <c r="D92" s="124"/>
      <c r="E92" s="124"/>
      <c r="F92" s="139"/>
      <c r="G92" s="124"/>
      <c r="H92" s="506"/>
      <c r="I92" s="506"/>
      <c r="J92" s="506"/>
      <c r="K92" s="506"/>
      <c r="L92" s="507"/>
      <c r="M92" s="507"/>
      <c r="N92" s="507"/>
      <c r="O92" s="507"/>
      <c r="P92" s="57"/>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Q92" s="56"/>
      <c r="AR92" s="56"/>
    </row>
    <row r="93" spans="3:44" ht="0" hidden="1" customHeight="1" x14ac:dyDescent="0.35">
      <c r="C93" s="124"/>
      <c r="D93" s="124"/>
      <c r="E93" s="124"/>
      <c r="F93" s="139"/>
      <c r="G93" s="124"/>
      <c r="H93" s="506"/>
      <c r="I93" s="506"/>
      <c r="J93" s="506"/>
      <c r="K93" s="506"/>
      <c r="L93" s="507"/>
      <c r="M93" s="507"/>
      <c r="N93" s="507"/>
      <c r="O93" s="507"/>
      <c r="P93" s="57"/>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Q93" s="56"/>
      <c r="AR93" s="56"/>
    </row>
    <row r="94" spans="3:44" ht="0" hidden="1" customHeight="1" x14ac:dyDescent="0.35">
      <c r="C94" s="124"/>
      <c r="D94" s="124"/>
      <c r="E94" s="124"/>
      <c r="F94" s="139"/>
      <c r="G94" s="124"/>
      <c r="H94" s="506"/>
      <c r="I94" s="506"/>
      <c r="J94" s="506"/>
      <c r="K94" s="506"/>
      <c r="L94" s="507"/>
      <c r="M94" s="507"/>
      <c r="N94" s="507"/>
      <c r="O94" s="507"/>
      <c r="P94" s="57"/>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Q94" s="56"/>
      <c r="AR94" s="56"/>
    </row>
    <row r="95" spans="3:44" ht="0" hidden="1" customHeight="1" x14ac:dyDescent="0.35">
      <c r="C95" s="124"/>
      <c r="D95" s="124"/>
      <c r="E95" s="124"/>
      <c r="F95" s="139"/>
      <c r="G95" s="124"/>
      <c r="H95" s="506"/>
      <c r="I95" s="506"/>
      <c r="J95" s="506"/>
      <c r="K95" s="506"/>
      <c r="L95" s="507"/>
      <c r="M95" s="507"/>
      <c r="N95" s="507"/>
      <c r="O95" s="507"/>
      <c r="P95" s="57"/>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Q95" s="56"/>
      <c r="AR95" s="56"/>
    </row>
    <row r="96" spans="3:44" ht="0" hidden="1" customHeight="1" x14ac:dyDescent="0.35">
      <c r="C96" s="124"/>
      <c r="D96" s="124"/>
      <c r="E96" s="124"/>
      <c r="F96" s="139"/>
      <c r="G96" s="124"/>
      <c r="H96" s="506"/>
      <c r="I96" s="506"/>
      <c r="J96" s="506"/>
      <c r="K96" s="506"/>
      <c r="L96" s="507"/>
      <c r="M96" s="507"/>
      <c r="N96" s="507"/>
      <c r="O96" s="507"/>
      <c r="P96" s="57"/>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Q96" s="56"/>
      <c r="AR96" s="56"/>
    </row>
    <row r="97" spans="2:75" ht="0" hidden="1" customHeight="1" x14ac:dyDescent="0.35">
      <c r="C97" s="124"/>
      <c r="D97" s="124"/>
      <c r="E97" s="124"/>
      <c r="F97" s="139"/>
      <c r="G97" s="124"/>
      <c r="H97" s="506"/>
      <c r="I97" s="506"/>
      <c r="J97" s="506"/>
      <c r="K97" s="506"/>
      <c r="L97" s="507"/>
      <c r="M97" s="507"/>
      <c r="N97" s="507"/>
      <c r="O97" s="507"/>
      <c r="P97" s="57"/>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Q97" s="56"/>
      <c r="AR97" s="56"/>
    </row>
    <row r="98" spans="2:75" ht="0" hidden="1" customHeight="1" x14ac:dyDescent="0.35">
      <c r="C98" s="124"/>
      <c r="D98" s="124"/>
      <c r="E98" s="124"/>
      <c r="F98" s="139"/>
      <c r="G98" s="124"/>
      <c r="H98" s="506"/>
      <c r="I98" s="506"/>
      <c r="J98" s="506"/>
      <c r="K98" s="506"/>
      <c r="L98" s="507"/>
      <c r="M98" s="507"/>
      <c r="N98" s="507"/>
      <c r="O98" s="507"/>
      <c r="P98" s="57"/>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Q98" s="56"/>
      <c r="AR98" s="56"/>
    </row>
    <row r="99" spans="2:75" ht="0" hidden="1" customHeight="1" x14ac:dyDescent="0.35">
      <c r="C99" s="124"/>
      <c r="D99" s="124"/>
      <c r="E99" s="124"/>
      <c r="F99" s="139"/>
      <c r="G99" s="124"/>
      <c r="H99" s="506"/>
      <c r="I99" s="506"/>
      <c r="J99" s="506"/>
      <c r="K99" s="506"/>
      <c r="L99" s="507"/>
      <c r="M99" s="507"/>
      <c r="N99" s="507"/>
      <c r="O99" s="507"/>
      <c r="P99" s="57"/>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Q99" s="56"/>
      <c r="AR99" s="56"/>
    </row>
    <row r="100" spans="2:75" ht="0" hidden="1" customHeight="1" x14ac:dyDescent="0.25">
      <c r="C100" s="124"/>
      <c r="D100" s="124"/>
      <c r="E100" s="124"/>
      <c r="F100" s="139"/>
      <c r="G100" s="124"/>
      <c r="H100" s="506"/>
      <c r="I100" s="506"/>
      <c r="J100" s="506"/>
      <c r="K100" s="506"/>
      <c r="L100" s="507"/>
      <c r="M100" s="507"/>
      <c r="N100" s="507"/>
      <c r="O100" s="507"/>
      <c r="P100" s="57"/>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Q100" s="35"/>
      <c r="AR100" s="35"/>
    </row>
    <row r="101" spans="2:75" ht="0" hidden="1" customHeight="1" x14ac:dyDescent="0.35">
      <c r="C101" s="124"/>
      <c r="D101" s="124"/>
      <c r="E101" s="124"/>
      <c r="F101" s="139"/>
      <c r="G101" s="124"/>
      <c r="H101" s="506"/>
      <c r="I101" s="506"/>
      <c r="J101" s="506"/>
      <c r="K101" s="506"/>
      <c r="L101" s="507"/>
      <c r="M101" s="507"/>
      <c r="N101" s="507"/>
      <c r="O101" s="507"/>
      <c r="P101" s="57"/>
      <c r="AQ101" s="56"/>
      <c r="AR101" s="56"/>
    </row>
    <row r="102" spans="2:75" ht="18" customHeight="1" x14ac:dyDescent="0.35">
      <c r="C102" s="124"/>
      <c r="D102" s="124"/>
      <c r="E102" s="124"/>
      <c r="F102" s="139"/>
      <c r="G102" s="124"/>
      <c r="H102" s="506"/>
      <c r="I102" s="506"/>
      <c r="J102" s="506"/>
      <c r="K102" s="506"/>
      <c r="L102" s="507"/>
      <c r="M102" s="507"/>
      <c r="N102" s="507"/>
      <c r="O102" s="507"/>
      <c r="P102" s="57"/>
      <c r="AQ102" s="56"/>
      <c r="AR102" s="56"/>
    </row>
    <row r="103" spans="2:75" ht="18" customHeight="1" x14ac:dyDescent="0.25">
      <c r="C103" s="124"/>
      <c r="D103" s="124"/>
      <c r="E103" s="124"/>
      <c r="F103" s="139"/>
      <c r="G103" s="124"/>
      <c r="H103" s="506"/>
      <c r="I103" s="506"/>
      <c r="J103" s="506"/>
      <c r="K103" s="506"/>
      <c r="L103" s="507"/>
      <c r="M103" s="507"/>
      <c r="N103" s="507"/>
      <c r="O103" s="507"/>
      <c r="P103" s="57"/>
    </row>
    <row r="104" spans="2:75" ht="9" customHeight="1" x14ac:dyDescent="0.35">
      <c r="E104" s="58"/>
      <c r="F104" s="140"/>
      <c r="Z104" s="61"/>
      <c r="AC104" s="3"/>
      <c r="AD104" s="3"/>
      <c r="AE104" s="3"/>
      <c r="AF104" s="47"/>
      <c r="AJ104" s="3"/>
    </row>
    <row r="105" spans="2:75" ht="24" customHeight="1" x14ac:dyDescent="0.35">
      <c r="B105"/>
      <c r="C105" s="528" t="s">
        <v>119</v>
      </c>
      <c r="D105" s="528"/>
      <c r="E105" s="528"/>
      <c r="F105" s="528"/>
      <c r="G105" s="528"/>
      <c r="H105" s="528"/>
      <c r="I105" s="528"/>
      <c r="J105" s="528"/>
      <c r="K105" s="528"/>
      <c r="L105" s="528"/>
      <c r="M105" s="528"/>
      <c r="N105" s="528"/>
      <c r="O105" s="528"/>
      <c r="P105" s="528"/>
      <c r="Q105" s="528"/>
      <c r="R105" s="528"/>
      <c r="S105" s="528"/>
      <c r="T105" s="528"/>
      <c r="U105" s="528"/>
      <c r="V105" s="528"/>
      <c r="W105" s="528"/>
      <c r="X105" s="528"/>
      <c r="Y105" s="528"/>
      <c r="Z105" s="528"/>
      <c r="AA105" s="528"/>
      <c r="AB105" s="528"/>
      <c r="AC105" s="528"/>
      <c r="AD105" s="528"/>
      <c r="AE105" s="528"/>
      <c r="AF105" s="528"/>
      <c r="AG105" s="528"/>
      <c r="AH105" s="528"/>
      <c r="AI105" s="528"/>
      <c r="AJ105" s="528"/>
      <c r="AK105" s="528"/>
      <c r="AL105" s="528"/>
      <c r="AM105" s="528"/>
      <c r="AN105" s="528"/>
      <c r="AO105" s="528"/>
      <c r="AP105" s="150"/>
    </row>
    <row r="106" spans="2:75" s="60" customFormat="1" ht="12" customHeight="1" x14ac:dyDescent="0.3">
      <c r="E106" s="34"/>
      <c r="F106" s="140"/>
      <c r="G106"/>
      <c r="H106"/>
      <c r="I106"/>
      <c r="J106"/>
      <c r="K106"/>
      <c r="L106"/>
      <c r="M106"/>
      <c r="N106"/>
      <c r="O106"/>
      <c r="P106"/>
      <c r="Q106"/>
      <c r="R106"/>
      <c r="S106"/>
      <c r="T106"/>
      <c r="U106"/>
      <c r="V106"/>
      <c r="W106"/>
      <c r="X106"/>
      <c r="Y106"/>
      <c r="Z106"/>
      <c r="AA106"/>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row>
    <row r="107" spans="2:75" s="151" customFormat="1" ht="12.75" customHeight="1" x14ac:dyDescent="0.25"/>
    <row r="108" spans="2:75" s="151" customFormat="1" ht="12.75" customHeight="1" x14ac:dyDescent="0.25"/>
    <row r="109" spans="2:75" s="151" customFormat="1" ht="12.75" customHeight="1" x14ac:dyDescent="0.25"/>
    <row r="110" spans="2:75" s="151" customFormat="1" ht="12.75" customHeight="1" x14ac:dyDescent="0.25"/>
    <row r="111" spans="2:75" s="151" customFormat="1" ht="12.75" customHeight="1" x14ac:dyDescent="0.25"/>
    <row r="112" spans="2:75" s="151" customFormat="1" ht="12.75" customHeight="1" x14ac:dyDescent="0.25"/>
    <row r="113" s="151" customFormat="1" ht="12.75" customHeight="1" x14ac:dyDescent="0.25"/>
    <row r="114" s="151" customFormat="1" ht="12.75" customHeight="1" x14ac:dyDescent="0.25"/>
    <row r="115" s="151" customFormat="1" ht="12.75" customHeight="1" x14ac:dyDescent="0.25"/>
    <row r="116" s="151" customFormat="1" ht="12.75" customHeight="1" x14ac:dyDescent="0.25"/>
    <row r="117" s="151" customFormat="1" ht="12.75" customHeight="1" x14ac:dyDescent="0.25"/>
    <row r="118" s="151" customFormat="1" ht="12.75" customHeight="1" x14ac:dyDescent="0.25"/>
    <row r="119" s="151" customFormat="1" ht="12.75" customHeight="1" x14ac:dyDescent="0.25"/>
    <row r="120" s="151" customFormat="1" ht="12.75" customHeight="1" x14ac:dyDescent="0.25"/>
    <row r="121" s="151" customFormat="1" ht="12.75" customHeight="1" x14ac:dyDescent="0.25"/>
    <row r="122" s="151" customFormat="1" ht="12.75" customHeight="1" x14ac:dyDescent="0.25"/>
    <row r="123" s="151" customFormat="1" ht="12.75" customHeight="1" x14ac:dyDescent="0.25"/>
    <row r="124" s="151" customFormat="1" ht="12.75" customHeight="1" x14ac:dyDescent="0.25"/>
    <row r="125" s="151" customFormat="1" ht="12.75" customHeight="1" x14ac:dyDescent="0.25"/>
    <row r="126" s="151" customFormat="1" ht="12.75" customHeight="1" x14ac:dyDescent="0.25"/>
    <row r="127" s="151" customFormat="1" ht="12.75" customHeight="1" x14ac:dyDescent="0.25"/>
    <row r="128" s="151" customFormat="1" ht="12.75" customHeight="1" x14ac:dyDescent="0.25"/>
    <row r="129" s="151" customFormat="1" ht="12.75" customHeight="1" x14ac:dyDescent="0.25"/>
    <row r="130" s="151" customFormat="1" ht="12.75" customHeight="1" x14ac:dyDescent="0.25"/>
    <row r="131" s="151" customFormat="1" ht="12.75" customHeight="1" x14ac:dyDescent="0.25"/>
    <row r="132" s="151" customFormat="1" ht="12.75" customHeight="1" x14ac:dyDescent="0.25"/>
    <row r="133" s="151" customFormat="1" ht="12.75" customHeight="1" x14ac:dyDescent="0.25"/>
    <row r="134" s="151" customFormat="1" ht="12.75" customHeight="1" x14ac:dyDescent="0.25"/>
    <row r="135" s="151" customFormat="1" ht="12.75" customHeight="1" x14ac:dyDescent="0.25"/>
    <row r="136" s="151" customFormat="1" ht="12.75" customHeight="1" x14ac:dyDescent="0.25"/>
    <row r="137" s="151" customFormat="1" ht="12.75" customHeight="1" x14ac:dyDescent="0.25"/>
    <row r="138" s="151" customFormat="1" ht="12.75" customHeight="1" x14ac:dyDescent="0.25"/>
    <row r="139" s="151" customFormat="1" ht="12.75" customHeight="1" x14ac:dyDescent="0.25"/>
    <row r="140" s="151" customFormat="1" ht="12.75" customHeight="1" x14ac:dyDescent="0.25"/>
    <row r="141" s="151" customFormat="1" ht="12.75" customHeight="1" x14ac:dyDescent="0.25"/>
    <row r="142" s="151" customFormat="1" ht="12.75" customHeight="1" x14ac:dyDescent="0.25"/>
    <row r="143" s="151" customFormat="1" ht="12.75" customHeight="1" x14ac:dyDescent="0.25"/>
    <row r="144" s="151" customFormat="1" ht="12.75" customHeight="1" x14ac:dyDescent="0.25"/>
    <row r="145" s="151" customFormat="1" ht="12.75" customHeight="1" x14ac:dyDescent="0.25"/>
    <row r="146" s="151" customFormat="1" ht="12.75" customHeight="1" x14ac:dyDescent="0.25"/>
    <row r="147" s="151" customFormat="1" ht="12.75" customHeight="1" x14ac:dyDescent="0.25"/>
    <row r="148" s="151" customFormat="1" ht="12.75" customHeight="1" x14ac:dyDescent="0.25"/>
    <row r="149" s="151" customFormat="1" ht="12.75" customHeight="1" x14ac:dyDescent="0.25"/>
    <row r="150" s="151" customFormat="1" ht="12.75" customHeight="1" x14ac:dyDescent="0.25"/>
    <row r="151" s="151" customFormat="1" ht="12.75" customHeight="1" x14ac:dyDescent="0.25"/>
    <row r="152" s="151" customFormat="1" ht="12.75" customHeight="1" x14ac:dyDescent="0.25"/>
    <row r="153" s="151" customFormat="1" ht="12.75" customHeight="1" x14ac:dyDescent="0.25"/>
  </sheetData>
  <mergeCells count="273">
    <mergeCell ref="H95:K95"/>
    <mergeCell ref="L95:O95"/>
    <mergeCell ref="H101:K101"/>
    <mergeCell ref="L101:O101"/>
    <mergeCell ref="L102:O102"/>
    <mergeCell ref="H102:K102"/>
    <mergeCell ref="H99:K99"/>
    <mergeCell ref="C105:AO105"/>
    <mergeCell ref="H98:K98"/>
    <mergeCell ref="L98:O98"/>
    <mergeCell ref="H96:K96"/>
    <mergeCell ref="L96:O96"/>
    <mergeCell ref="H97:K97"/>
    <mergeCell ref="L97:O97"/>
    <mergeCell ref="H103:K103"/>
    <mergeCell ref="H100:K100"/>
    <mergeCell ref="L100:O100"/>
    <mergeCell ref="L103:O103"/>
    <mergeCell ref="L99:O99"/>
    <mergeCell ref="H90:K90"/>
    <mergeCell ref="L90:O90"/>
    <mergeCell ref="H87:K87"/>
    <mergeCell ref="L87:O87"/>
    <mergeCell ref="H88:K88"/>
    <mergeCell ref="L88:O88"/>
    <mergeCell ref="H93:K93"/>
    <mergeCell ref="L93:O93"/>
    <mergeCell ref="H94:K94"/>
    <mergeCell ref="L94:O94"/>
    <mergeCell ref="H91:K91"/>
    <mergeCell ref="L91:O91"/>
    <mergeCell ref="H92:K92"/>
    <mergeCell ref="L92:O92"/>
    <mergeCell ref="H85:K85"/>
    <mergeCell ref="L85:O85"/>
    <mergeCell ref="H86:K86"/>
    <mergeCell ref="L86:O86"/>
    <mergeCell ref="H83:K83"/>
    <mergeCell ref="L83:O83"/>
    <mergeCell ref="H84:K84"/>
    <mergeCell ref="L84:O84"/>
    <mergeCell ref="H89:K89"/>
    <mergeCell ref="L89:O89"/>
    <mergeCell ref="H81:K81"/>
    <mergeCell ref="L81:O81"/>
    <mergeCell ref="H82:K82"/>
    <mergeCell ref="L82:O82"/>
    <mergeCell ref="L78:O78"/>
    <mergeCell ref="H79:K79"/>
    <mergeCell ref="L79:O79"/>
    <mergeCell ref="H80:K80"/>
    <mergeCell ref="L80:O80"/>
    <mergeCell ref="H78:K78"/>
    <mergeCell ref="H50:K50"/>
    <mergeCell ref="L50:O50"/>
    <mergeCell ref="H68:K68"/>
    <mergeCell ref="L68:O68"/>
    <mergeCell ref="H72:K72"/>
    <mergeCell ref="L72:O72"/>
    <mergeCell ref="H51:K51"/>
    <mergeCell ref="L51:O51"/>
    <mergeCell ref="H69:K69"/>
    <mergeCell ref="L69:O69"/>
    <mergeCell ref="H67:K67"/>
    <mergeCell ref="L67:O67"/>
    <mergeCell ref="L56:O56"/>
    <mergeCell ref="L57:O57"/>
    <mergeCell ref="L58:O58"/>
    <mergeCell ref="H59:K59"/>
    <mergeCell ref="H63:K63"/>
    <mergeCell ref="L65:O65"/>
    <mergeCell ref="L59:O59"/>
    <mergeCell ref="L60:O60"/>
    <mergeCell ref="H60:K60"/>
    <mergeCell ref="H48:K48"/>
    <mergeCell ref="L48:O48"/>
    <mergeCell ref="H45:K45"/>
    <mergeCell ref="L45:O45"/>
    <mergeCell ref="H46:K46"/>
    <mergeCell ref="L46:O46"/>
    <mergeCell ref="H47:K47"/>
    <mergeCell ref="L47:O47"/>
    <mergeCell ref="H49:K49"/>
    <mergeCell ref="L49:O49"/>
    <mergeCell ref="L30:O30"/>
    <mergeCell ref="H33:K33"/>
    <mergeCell ref="L33:O33"/>
    <mergeCell ref="H32:K32"/>
    <mergeCell ref="L32:O32"/>
    <mergeCell ref="H44:K44"/>
    <mergeCell ref="L44:O44"/>
    <mergeCell ref="H40:K40"/>
    <mergeCell ref="L40:O40"/>
    <mergeCell ref="H41:K41"/>
    <mergeCell ref="L41:O41"/>
    <mergeCell ref="H42:K42"/>
    <mergeCell ref="L42:O42"/>
    <mergeCell ref="H43:K43"/>
    <mergeCell ref="L43:O43"/>
    <mergeCell ref="L38:O38"/>
    <mergeCell ref="H39:K39"/>
    <mergeCell ref="L39:O39"/>
    <mergeCell ref="H30:K30"/>
    <mergeCell ref="H26:K26"/>
    <mergeCell ref="L26:O26"/>
    <mergeCell ref="AF11:AG11"/>
    <mergeCell ref="Z10:AA10"/>
    <mergeCell ref="L11:M11"/>
    <mergeCell ref="N13:O13"/>
    <mergeCell ref="H10:I10"/>
    <mergeCell ref="L13:M13"/>
    <mergeCell ref="H23:K23"/>
    <mergeCell ref="L23:O23"/>
    <mergeCell ref="T11:U11"/>
    <mergeCell ref="T10:U10"/>
    <mergeCell ref="N11:O11"/>
    <mergeCell ref="N10:O10"/>
    <mergeCell ref="P10:Q10"/>
    <mergeCell ref="Z12:AA12"/>
    <mergeCell ref="H12:I12"/>
    <mergeCell ref="H13:I13"/>
    <mergeCell ref="AB10:AC10"/>
    <mergeCell ref="AB11:AC11"/>
    <mergeCell ref="Z11:AA11"/>
    <mergeCell ref="R21:AC21"/>
    <mergeCell ref="AD21:AO21"/>
    <mergeCell ref="AJ8:AK8"/>
    <mergeCell ref="AL8:AM8"/>
    <mergeCell ref="AD8:AE8"/>
    <mergeCell ref="AH8:AI8"/>
    <mergeCell ref="AH9:AI9"/>
    <mergeCell ref="AJ9:AK9"/>
    <mergeCell ref="AL9:AM9"/>
    <mergeCell ref="AH10:AI10"/>
    <mergeCell ref="AL12:AM12"/>
    <mergeCell ref="AL11:AM11"/>
    <mergeCell ref="AF8:AG8"/>
    <mergeCell ref="AL10:AM10"/>
    <mergeCell ref="AD10:AE10"/>
    <mergeCell ref="AD12:AE12"/>
    <mergeCell ref="AJ10:AK10"/>
    <mergeCell ref="AH11:AI11"/>
    <mergeCell ref="AJ11:AK11"/>
    <mergeCell ref="H6:U6"/>
    <mergeCell ref="T8:U8"/>
    <mergeCell ref="R8:S8"/>
    <mergeCell ref="P8:Q8"/>
    <mergeCell ref="N8:O8"/>
    <mergeCell ref="AH12:AI12"/>
    <mergeCell ref="AF12:AG12"/>
    <mergeCell ref="H11:I11"/>
    <mergeCell ref="H9:I9"/>
    <mergeCell ref="P7:Q7"/>
    <mergeCell ref="N7:O7"/>
    <mergeCell ref="P9:Q9"/>
    <mergeCell ref="P11:Q11"/>
    <mergeCell ref="AD9:AE9"/>
    <mergeCell ref="Z8:AA8"/>
    <mergeCell ref="AB8:AC8"/>
    <mergeCell ref="Z6:AM6"/>
    <mergeCell ref="Z7:AA7"/>
    <mergeCell ref="AB7:AC7"/>
    <mergeCell ref="AD7:AE7"/>
    <mergeCell ref="AF7:AG7"/>
    <mergeCell ref="AH7:AI7"/>
    <mergeCell ref="AJ7:AK7"/>
    <mergeCell ref="AL7:AM7"/>
    <mergeCell ref="T7:U7"/>
    <mergeCell ref="J7:K7"/>
    <mergeCell ref="H7:I7"/>
    <mergeCell ref="R9:S9"/>
    <mergeCell ref="T9:U9"/>
    <mergeCell ref="L9:M9"/>
    <mergeCell ref="L7:M7"/>
    <mergeCell ref="J9:K9"/>
    <mergeCell ref="N9:O9"/>
    <mergeCell ref="L8:M8"/>
    <mergeCell ref="J8:K8"/>
    <mergeCell ref="R7:S7"/>
    <mergeCell ref="H8:I8"/>
    <mergeCell ref="AB9:AC9"/>
    <mergeCell ref="Z9:AA9"/>
    <mergeCell ref="AF9:AG9"/>
    <mergeCell ref="AD11:AE11"/>
    <mergeCell ref="J12:K12"/>
    <mergeCell ref="AF10:AG10"/>
    <mergeCell ref="R13:S13"/>
    <mergeCell ref="AB12:AC12"/>
    <mergeCell ref="T13:U13"/>
    <mergeCell ref="T12:U12"/>
    <mergeCell ref="AD13:AE13"/>
    <mergeCell ref="AB13:AC13"/>
    <mergeCell ref="J13:K13"/>
    <mergeCell ref="L12:M12"/>
    <mergeCell ref="P12:Q12"/>
    <mergeCell ref="J11:K11"/>
    <mergeCell ref="R11:S11"/>
    <mergeCell ref="R10:S10"/>
    <mergeCell ref="L10:M10"/>
    <mergeCell ref="J10:K10"/>
    <mergeCell ref="P13:Q13"/>
    <mergeCell ref="AL13:AM13"/>
    <mergeCell ref="AJ12:AK12"/>
    <mergeCell ref="AH13:AI13"/>
    <mergeCell ref="AJ13:AK13"/>
    <mergeCell ref="Z13:AA13"/>
    <mergeCell ref="AF13:AG13"/>
    <mergeCell ref="H56:K56"/>
    <mergeCell ref="H57:K57"/>
    <mergeCell ref="H58:K58"/>
    <mergeCell ref="H29:K29"/>
    <mergeCell ref="L29:O29"/>
    <mergeCell ref="H27:K27"/>
    <mergeCell ref="L27:O27"/>
    <mergeCell ref="H28:K28"/>
    <mergeCell ref="L31:O31"/>
    <mergeCell ref="H37:K37"/>
    <mergeCell ref="L37:O37"/>
    <mergeCell ref="H34:K34"/>
    <mergeCell ref="L34:O34"/>
    <mergeCell ref="H35:K35"/>
    <mergeCell ref="L35:O35"/>
    <mergeCell ref="H36:K36"/>
    <mergeCell ref="L36:O36"/>
    <mergeCell ref="H38:K38"/>
    <mergeCell ref="H77:K77"/>
    <mergeCell ref="L77:O77"/>
    <mergeCell ref="L61:O61"/>
    <mergeCell ref="H62:K62"/>
    <mergeCell ref="L62:O62"/>
    <mergeCell ref="H61:K61"/>
    <mergeCell ref="H71:K71"/>
    <mergeCell ref="L71:O71"/>
    <mergeCell ref="H73:K73"/>
    <mergeCell ref="H76:K76"/>
    <mergeCell ref="H65:K65"/>
    <mergeCell ref="H74:K74"/>
    <mergeCell ref="L74:O74"/>
    <mergeCell ref="H75:K75"/>
    <mergeCell ref="L76:O76"/>
    <mergeCell ref="L73:O73"/>
    <mergeCell ref="H70:K70"/>
    <mergeCell ref="L66:O66"/>
    <mergeCell ref="H66:K66"/>
    <mergeCell ref="L63:O63"/>
    <mergeCell ref="L75:O75"/>
    <mergeCell ref="L64:O64"/>
    <mergeCell ref="L70:O70"/>
    <mergeCell ref="H64:K64"/>
    <mergeCell ref="C2:AP2"/>
    <mergeCell ref="H55:K55"/>
    <mergeCell ref="L55:O55"/>
    <mergeCell ref="H31:K31"/>
    <mergeCell ref="H52:K52"/>
    <mergeCell ref="C4:AP4"/>
    <mergeCell ref="C3:AP3"/>
    <mergeCell ref="L25:O25"/>
    <mergeCell ref="H25:K25"/>
    <mergeCell ref="L28:O28"/>
    <mergeCell ref="H53:K53"/>
    <mergeCell ref="H54:K54"/>
    <mergeCell ref="H24:K24"/>
    <mergeCell ref="L52:O52"/>
    <mergeCell ref="L53:O53"/>
    <mergeCell ref="L54:O54"/>
    <mergeCell ref="X15:AD15"/>
    <mergeCell ref="P15:V15"/>
    <mergeCell ref="H22:K22"/>
    <mergeCell ref="L24:O24"/>
    <mergeCell ref="L22:O22"/>
    <mergeCell ref="N12:O12"/>
    <mergeCell ref="AF15:AL15"/>
    <mergeCell ref="R12:S12"/>
  </mergeCells>
  <phoneticPr fontId="0" type="noConversion"/>
  <printOptions horizontalCentered="1" verticalCentered="1"/>
  <pageMargins left="0.25" right="0.25" top="0.25" bottom="0.25" header="0" footer="0"/>
  <pageSetup scale="31" orientation="landscape" r:id="rId1"/>
  <headerFooter alignWithMargins="0"/>
  <rowBreaks count="1" manualBreakCount="1">
    <brk id="107" max="16383" man="1"/>
  </rowBreaks>
  <colBreaks count="1" manualBreakCount="1">
    <brk id="4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pageSetUpPr fitToPage="1"/>
  </sheetPr>
  <dimension ref="A1:EI109"/>
  <sheetViews>
    <sheetView showGridLines="0" zoomScale="70" workbookViewId="0"/>
  </sheetViews>
  <sheetFormatPr defaultRowHeight="12.5" x14ac:dyDescent="0.25"/>
  <cols>
    <col min="1" max="1" width="1.54296875" customWidth="1"/>
    <col min="2" max="2" width="15.7265625" customWidth="1"/>
    <col min="3" max="3" width="18.7265625" customWidth="1"/>
    <col min="4" max="21" width="11.7265625" customWidth="1"/>
    <col min="22" max="22" width="2.7265625" customWidth="1"/>
    <col min="23" max="37" width="9.1796875" style="183" customWidth="1"/>
  </cols>
  <sheetData>
    <row r="1" spans="2:139" s="1" customFormat="1" ht="22.5" x14ac:dyDescent="0.3">
      <c r="B1" s="370" t="s">
        <v>124</v>
      </c>
      <c r="C1" s="88"/>
      <c r="P1" s="146"/>
      <c r="Q1" s="146"/>
      <c r="R1" s="146"/>
      <c r="S1" s="146"/>
      <c r="T1" s="146"/>
      <c r="U1" s="146"/>
      <c r="W1" s="183"/>
      <c r="X1" s="183"/>
      <c r="Y1" s="183"/>
      <c r="Z1" s="183"/>
      <c r="AA1" s="183"/>
      <c r="AB1" s="183"/>
      <c r="AC1" s="183"/>
      <c r="AD1" s="183"/>
      <c r="AE1" s="183"/>
      <c r="AF1" s="183"/>
      <c r="AG1" s="183"/>
      <c r="AH1" s="183"/>
      <c r="AI1" s="183"/>
      <c r="AJ1" s="183"/>
      <c r="AK1" s="183"/>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row>
    <row r="2" spans="2:139" s="1" customFormat="1" ht="15" customHeight="1" x14ac:dyDescent="0.25">
      <c r="B2" s="8" t="s">
        <v>143</v>
      </c>
      <c r="C2" s="88"/>
      <c r="W2" s="183"/>
      <c r="X2" s="183"/>
      <c r="Y2" s="183"/>
      <c r="Z2" s="183"/>
      <c r="AA2" s="183"/>
      <c r="AB2" s="183"/>
      <c r="AC2" s="183"/>
      <c r="AD2" s="183"/>
      <c r="AE2" s="183"/>
      <c r="AF2" s="183"/>
      <c r="AG2" s="183"/>
      <c r="AH2" s="183"/>
      <c r="AI2" s="183"/>
      <c r="AJ2" s="183"/>
      <c r="AK2" s="183"/>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row>
    <row r="3" spans="2:139" s="1" customFormat="1" ht="17.149999999999999" customHeight="1" x14ac:dyDescent="0.3">
      <c r="B3" s="8" t="s">
        <v>144</v>
      </c>
      <c r="C3" s="88"/>
      <c r="O3" s="532"/>
      <c r="P3" s="532"/>
      <c r="Q3" s="532"/>
      <c r="R3" s="532"/>
      <c r="S3" s="532"/>
      <c r="T3" s="532"/>
      <c r="U3" s="532"/>
      <c r="W3" s="183"/>
      <c r="X3" s="183"/>
      <c r="Y3" s="183"/>
      <c r="Z3" s="183"/>
      <c r="AA3" s="183"/>
      <c r="AB3" s="183"/>
      <c r="AC3" s="183"/>
      <c r="AD3" s="183"/>
      <c r="AE3" s="183"/>
      <c r="AF3" s="183"/>
      <c r="AG3" s="183"/>
      <c r="AH3" s="183"/>
      <c r="AI3" s="183"/>
      <c r="AJ3" s="183"/>
      <c r="AK3" s="18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row>
    <row r="4" spans="2:139" s="1" customFormat="1" ht="15.75" customHeight="1" x14ac:dyDescent="0.25">
      <c r="B4" s="8" t="s">
        <v>145</v>
      </c>
      <c r="C4" s="79"/>
      <c r="D4" s="79"/>
      <c r="E4" s="79"/>
      <c r="G4" s="89"/>
      <c r="H4" s="89"/>
      <c r="I4" s="89"/>
      <c r="J4" s="89"/>
      <c r="K4" s="89"/>
      <c r="L4" s="89"/>
      <c r="M4" s="89"/>
      <c r="N4" s="89"/>
      <c r="O4" s="89"/>
      <c r="P4" s="89"/>
      <c r="Q4" s="89"/>
      <c r="R4" s="89"/>
      <c r="S4" s="89"/>
      <c r="T4" s="89"/>
      <c r="U4" s="89"/>
      <c r="V4" s="89"/>
      <c r="W4" s="183"/>
      <c r="X4" s="183"/>
      <c r="Y4" s="183"/>
      <c r="Z4" s="183"/>
      <c r="AA4" s="183"/>
      <c r="AB4" s="183"/>
      <c r="AC4" s="183"/>
      <c r="AD4" s="183"/>
      <c r="AE4" s="183"/>
      <c r="AF4" s="183"/>
      <c r="AG4" s="183"/>
      <c r="AH4" s="183"/>
      <c r="AI4" s="183"/>
      <c r="AJ4" s="183"/>
      <c r="AK4" s="183"/>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2:139" s="1" customFormat="1" ht="20.149999999999999" customHeight="1" x14ac:dyDescent="0.25">
      <c r="B5" s="8"/>
      <c r="C5" s="79"/>
      <c r="D5" s="79"/>
      <c r="E5" s="79"/>
      <c r="G5" s="89"/>
      <c r="H5" s="89"/>
      <c r="I5" s="89"/>
      <c r="J5" s="89"/>
      <c r="K5" s="89"/>
      <c r="L5" s="89"/>
      <c r="M5" s="89"/>
      <c r="N5" s="89"/>
      <c r="O5" s="89"/>
      <c r="P5" s="89"/>
      <c r="Q5" s="89"/>
      <c r="R5" s="89"/>
      <c r="S5" s="89"/>
      <c r="T5" s="89"/>
      <c r="U5" s="89"/>
      <c r="V5" s="89"/>
      <c r="W5" s="183"/>
      <c r="X5" s="183"/>
      <c r="Y5" s="183"/>
      <c r="Z5" s="183"/>
      <c r="AA5" s="183"/>
      <c r="AB5" s="183"/>
      <c r="AC5" s="183"/>
      <c r="AD5" s="183"/>
      <c r="AE5" s="183"/>
      <c r="AF5" s="183"/>
      <c r="AG5" s="183"/>
      <c r="AH5" s="183"/>
      <c r="AI5" s="183"/>
      <c r="AJ5" s="183"/>
      <c r="AK5" s="183"/>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2:139" s="1" customFormat="1" ht="20.149999999999999" customHeight="1" x14ac:dyDescent="0.25">
      <c r="B6" s="8"/>
      <c r="C6" s="79"/>
      <c r="D6" s="79"/>
      <c r="E6" s="79"/>
      <c r="G6" s="89"/>
      <c r="H6" s="89"/>
      <c r="I6" s="89"/>
      <c r="J6" s="89"/>
      <c r="K6" s="89"/>
      <c r="L6" s="89"/>
      <c r="M6" s="89"/>
      <c r="N6" s="89"/>
      <c r="O6" s="89"/>
      <c r="P6" s="89"/>
      <c r="Q6" s="89"/>
      <c r="R6" s="89"/>
      <c r="S6" s="89"/>
      <c r="T6" s="89"/>
      <c r="U6" s="89"/>
      <c r="V6" s="89"/>
      <c r="W6" s="183"/>
      <c r="X6" s="183"/>
      <c r="Y6" s="183"/>
      <c r="Z6" s="183"/>
      <c r="AA6" s="183"/>
      <c r="AB6" s="183"/>
      <c r="AC6" s="183"/>
      <c r="AD6" s="183"/>
      <c r="AE6" s="183"/>
      <c r="AF6" s="183"/>
      <c r="AG6" s="183"/>
      <c r="AH6" s="183"/>
      <c r="AI6" s="183"/>
      <c r="AJ6" s="183"/>
      <c r="AK6" s="183"/>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row>
    <row r="7" spans="2:139" s="1" customFormat="1" ht="20.149999999999999" customHeight="1" x14ac:dyDescent="0.25">
      <c r="B7" s="8"/>
      <c r="C7" s="79"/>
      <c r="D7" s="79"/>
      <c r="E7" s="79"/>
      <c r="G7" s="89"/>
      <c r="H7" s="89"/>
      <c r="I7" s="89"/>
      <c r="J7" s="89"/>
      <c r="K7" s="89"/>
      <c r="L7" s="89"/>
      <c r="M7" s="89"/>
      <c r="N7" s="89"/>
      <c r="O7" s="89"/>
      <c r="P7" s="89"/>
      <c r="Q7" s="89"/>
      <c r="R7" s="89"/>
      <c r="S7" s="89"/>
      <c r="T7" s="89"/>
      <c r="U7" s="89"/>
      <c r="V7" s="89"/>
      <c r="W7" s="183"/>
      <c r="X7" s="183"/>
      <c r="Y7" s="183"/>
      <c r="Z7" s="183"/>
      <c r="AA7" s="183"/>
      <c r="AB7" s="183"/>
      <c r="AC7" s="183"/>
      <c r="AD7" s="183"/>
      <c r="AE7" s="183"/>
      <c r="AF7" s="183"/>
      <c r="AG7" s="183"/>
      <c r="AH7" s="183"/>
      <c r="AI7" s="183"/>
      <c r="AJ7" s="183"/>
      <c r="AK7" s="183"/>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row>
    <row r="8" spans="2:139" s="1" customFormat="1" ht="20.149999999999999" customHeight="1" x14ac:dyDescent="0.25">
      <c r="B8" s="8"/>
      <c r="C8" s="79"/>
      <c r="D8" s="79"/>
      <c r="E8" s="79"/>
      <c r="G8" s="89"/>
      <c r="H8" s="89"/>
      <c r="I8" s="89"/>
      <c r="J8" s="89"/>
      <c r="K8" s="89"/>
      <c r="L8" s="89"/>
      <c r="M8" s="89"/>
      <c r="N8" s="89"/>
      <c r="O8" s="89"/>
      <c r="P8" s="89"/>
      <c r="Q8" s="89"/>
      <c r="R8" s="89"/>
      <c r="S8" s="89"/>
      <c r="T8" s="89"/>
      <c r="U8" s="89"/>
      <c r="V8" s="89"/>
      <c r="W8" s="183"/>
      <c r="X8" s="183"/>
      <c r="Y8" s="183"/>
      <c r="Z8" s="183"/>
      <c r="AA8" s="183"/>
      <c r="AB8" s="183"/>
      <c r="AC8" s="183"/>
      <c r="AD8" s="183"/>
      <c r="AE8" s="183"/>
      <c r="AF8" s="183"/>
      <c r="AG8" s="183"/>
      <c r="AH8" s="183"/>
      <c r="AI8" s="183"/>
      <c r="AJ8" s="183"/>
      <c r="AK8" s="183"/>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row>
    <row r="9" spans="2:139" s="1" customFormat="1" ht="20.149999999999999" customHeight="1" x14ac:dyDescent="0.25">
      <c r="B9" s="8"/>
      <c r="C9" s="79"/>
      <c r="D9" s="79"/>
      <c r="E9" s="79"/>
      <c r="G9" s="89"/>
      <c r="H9" s="89"/>
      <c r="I9" s="89"/>
      <c r="J9" s="89"/>
      <c r="K9" s="89"/>
      <c r="L9" s="89"/>
      <c r="M9" s="89"/>
      <c r="N9" s="89"/>
      <c r="O9" s="89"/>
      <c r="P9" s="89"/>
      <c r="Q9" s="89"/>
      <c r="R9" s="89"/>
      <c r="S9" s="89"/>
      <c r="T9" s="89"/>
      <c r="U9" s="89"/>
      <c r="V9" s="89"/>
      <c r="W9" s="183"/>
      <c r="X9" s="183"/>
      <c r="Y9" s="183"/>
      <c r="Z9" s="183"/>
      <c r="AA9" s="183"/>
      <c r="AB9" s="183"/>
      <c r="AC9" s="183"/>
      <c r="AD9" s="183"/>
      <c r="AE9" s="183"/>
      <c r="AF9" s="183"/>
      <c r="AG9" s="183"/>
      <c r="AH9" s="183"/>
      <c r="AI9" s="183"/>
      <c r="AJ9" s="183"/>
      <c r="AK9" s="183"/>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row>
    <row r="10" spans="2:139" s="1" customFormat="1" ht="20.149999999999999" customHeight="1" x14ac:dyDescent="0.25">
      <c r="B10" s="8"/>
      <c r="C10" s="79"/>
      <c r="D10" s="79"/>
      <c r="E10" s="79"/>
      <c r="G10" s="89"/>
      <c r="H10" s="89"/>
      <c r="I10" s="89"/>
      <c r="J10" s="89"/>
      <c r="K10" s="89"/>
      <c r="L10" s="89"/>
      <c r="M10" s="89"/>
      <c r="N10" s="89"/>
      <c r="O10" s="89"/>
      <c r="P10" s="89"/>
      <c r="Q10" s="89"/>
      <c r="R10" s="89"/>
      <c r="S10" s="89"/>
      <c r="T10" s="89"/>
      <c r="U10" s="89"/>
      <c r="V10" s="89"/>
      <c r="W10" s="183"/>
      <c r="X10" s="183"/>
      <c r="Y10" s="183"/>
      <c r="Z10" s="183"/>
      <c r="AA10" s="183"/>
      <c r="AB10" s="183"/>
      <c r="AC10" s="183"/>
      <c r="AD10" s="183"/>
      <c r="AE10" s="183"/>
      <c r="AF10" s="183"/>
      <c r="AG10" s="183"/>
      <c r="AH10" s="183"/>
      <c r="AI10" s="183"/>
      <c r="AJ10" s="183"/>
      <c r="AK10" s="183"/>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row>
    <row r="11" spans="2:139" s="1" customFormat="1" ht="20.149999999999999" customHeight="1" x14ac:dyDescent="0.25">
      <c r="B11" s="8"/>
      <c r="C11" s="79"/>
      <c r="D11" s="79"/>
      <c r="E11" s="79"/>
      <c r="G11" s="89"/>
      <c r="H11" s="89"/>
      <c r="I11" s="89"/>
      <c r="J11" s="89"/>
      <c r="K11" s="89"/>
      <c r="L11" s="89"/>
      <c r="M11" s="89"/>
      <c r="N11" s="89"/>
      <c r="O11" s="89"/>
      <c r="P11" s="89"/>
      <c r="Q11" s="89"/>
      <c r="R11" s="89"/>
      <c r="S11" s="89"/>
      <c r="T11" s="89"/>
      <c r="U11" s="89"/>
      <c r="V11" s="89"/>
      <c r="W11" s="183"/>
      <c r="X11" s="183"/>
      <c r="Y11" s="183"/>
      <c r="Z11" s="183"/>
      <c r="AA11" s="183"/>
      <c r="AB11" s="183"/>
      <c r="AC11" s="183"/>
      <c r="AD11" s="183"/>
      <c r="AE11" s="183"/>
      <c r="AF11" s="183"/>
      <c r="AG11" s="183"/>
      <c r="AH11" s="183"/>
      <c r="AI11" s="183"/>
      <c r="AJ11" s="183"/>
      <c r="AK11" s="183"/>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row>
    <row r="12" spans="2:139" s="1" customFormat="1" ht="20.149999999999999" customHeight="1" x14ac:dyDescent="0.25">
      <c r="B12" s="8"/>
      <c r="C12" s="79"/>
      <c r="D12" s="79"/>
      <c r="E12" s="79"/>
      <c r="G12" s="89"/>
      <c r="H12" s="89"/>
      <c r="I12" s="89"/>
      <c r="J12" s="89"/>
      <c r="K12" s="89"/>
      <c r="L12" s="89"/>
      <c r="M12" s="89"/>
      <c r="N12" s="89"/>
      <c r="O12" s="89"/>
      <c r="P12" s="89"/>
      <c r="Q12" s="89"/>
      <c r="R12" s="89"/>
      <c r="S12" s="89"/>
      <c r="T12" s="89"/>
      <c r="U12" s="89"/>
      <c r="V12" s="89"/>
      <c r="W12" s="183"/>
      <c r="X12" s="183"/>
      <c r="Y12" s="183"/>
      <c r="Z12" s="183"/>
      <c r="AA12" s="183"/>
      <c r="AB12" s="183"/>
      <c r="AC12" s="183"/>
      <c r="AD12" s="183"/>
      <c r="AE12" s="183"/>
      <c r="AF12" s="183"/>
      <c r="AG12" s="183"/>
      <c r="AH12" s="183"/>
      <c r="AI12" s="183"/>
      <c r="AJ12" s="183"/>
      <c r="AK12" s="183"/>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row>
    <row r="13" spans="2:139" s="1" customFormat="1" ht="20.149999999999999" customHeight="1" x14ac:dyDescent="0.25">
      <c r="B13" s="8"/>
      <c r="C13" s="79"/>
      <c r="D13" s="79"/>
      <c r="E13" s="79"/>
      <c r="G13" s="89"/>
      <c r="H13" s="89"/>
      <c r="I13" s="89"/>
      <c r="J13" s="89"/>
      <c r="K13" s="89"/>
      <c r="L13" s="89"/>
      <c r="M13" s="89"/>
      <c r="N13" s="89"/>
      <c r="O13" s="89"/>
      <c r="P13" s="89"/>
      <c r="Q13" s="89"/>
      <c r="R13" s="89"/>
      <c r="S13" s="89"/>
      <c r="T13" s="89"/>
      <c r="U13" s="89"/>
      <c r="V13" s="89"/>
      <c r="W13" s="183"/>
      <c r="X13" s="399" t="s">
        <v>43</v>
      </c>
      <c r="Y13" s="399" t="s">
        <v>46</v>
      </c>
      <c r="Z13" s="399" t="s">
        <v>47</v>
      </c>
      <c r="AA13" s="399" t="s">
        <v>48</v>
      </c>
      <c r="AB13" s="399" t="s">
        <v>49</v>
      </c>
      <c r="AC13" s="399" t="s">
        <v>50</v>
      </c>
      <c r="AD13" s="399" t="s">
        <v>51</v>
      </c>
      <c r="AE13" s="399" t="s">
        <v>40</v>
      </c>
      <c r="AF13" s="399" t="s">
        <v>52</v>
      </c>
      <c r="AG13" s="183"/>
      <c r="AH13" s="183"/>
      <c r="AI13" s="183"/>
      <c r="AJ13" s="183"/>
      <c r="AK13" s="18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row>
    <row r="14" spans="2:139" s="1" customFormat="1" ht="20.149999999999999" customHeight="1" x14ac:dyDescent="0.25">
      <c r="B14" s="8"/>
      <c r="C14" s="79"/>
      <c r="D14" s="79"/>
      <c r="E14" s="79"/>
      <c r="G14" s="89"/>
      <c r="H14" s="89"/>
      <c r="I14" s="89"/>
      <c r="J14" s="89"/>
      <c r="K14" s="89"/>
      <c r="L14" s="89"/>
      <c r="M14" s="89"/>
      <c r="N14" s="89"/>
      <c r="O14" s="89"/>
      <c r="P14" s="89"/>
      <c r="Q14" s="89"/>
      <c r="R14" s="89"/>
      <c r="S14" s="89"/>
      <c r="T14" s="89"/>
      <c r="U14" s="89"/>
      <c r="V14" s="89"/>
      <c r="W14" s="183"/>
      <c r="X14" s="399">
        <f>D18</f>
        <v>25.84</v>
      </c>
      <c r="Y14" s="399">
        <f>D24</f>
        <v>40.56</v>
      </c>
      <c r="Z14" s="399">
        <f>D30</f>
        <v>53.6</v>
      </c>
      <c r="AA14" s="399">
        <f>D36</f>
        <v>47.7</v>
      </c>
      <c r="AB14" s="399">
        <f>D42</f>
        <v>33.200000000000003</v>
      </c>
      <c r="AC14" s="399">
        <f>D48</f>
        <v>42</v>
      </c>
      <c r="AD14" s="399">
        <f>D54</f>
        <v>49.3</v>
      </c>
      <c r="AE14" s="399">
        <f>D60</f>
        <v>40.156521739130433</v>
      </c>
      <c r="AF14" s="399">
        <f>D66</f>
        <v>45.65</v>
      </c>
      <c r="AG14" s="183"/>
      <c r="AH14" s="183"/>
      <c r="AI14" s="183"/>
      <c r="AJ14" s="183"/>
      <c r="AK14" s="183"/>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row>
    <row r="15" spans="2:139" s="1" customFormat="1" ht="16" customHeight="1" x14ac:dyDescent="0.3">
      <c r="D15" s="535" t="s">
        <v>22</v>
      </c>
      <c r="E15" s="535"/>
      <c r="F15" s="535"/>
      <c r="G15" s="535"/>
      <c r="H15" s="535"/>
      <c r="I15" s="536"/>
      <c r="J15" s="535" t="s">
        <v>81</v>
      </c>
      <c r="K15" s="535"/>
      <c r="L15" s="535"/>
      <c r="M15" s="535"/>
      <c r="N15" s="535"/>
      <c r="O15" s="536"/>
      <c r="P15" s="535" t="s">
        <v>10</v>
      </c>
      <c r="Q15" s="535"/>
      <c r="R15" s="535"/>
      <c r="S15" s="535"/>
      <c r="T15" s="535"/>
      <c r="U15" s="536"/>
      <c r="W15" s="183"/>
      <c r="X15" s="399">
        <f>F18</f>
        <v>25.967264902630095</v>
      </c>
      <c r="Y15" s="399">
        <f>F24</f>
        <v>46.080637717384043</v>
      </c>
      <c r="Z15" s="399">
        <f>F30</f>
        <v>58.964203637282402</v>
      </c>
      <c r="AA15" s="399">
        <f>F36</f>
        <v>57.960411244008768</v>
      </c>
      <c r="AB15" s="399">
        <f>F42</f>
        <v>37.306053743783359</v>
      </c>
      <c r="AC15" s="399">
        <f>F48</f>
        <v>38.212906684747082</v>
      </c>
      <c r="AD15" s="399">
        <f>F54</f>
        <v>45.467730212456836</v>
      </c>
      <c r="AE15" s="399">
        <f>F60</f>
        <v>45.048973532071791</v>
      </c>
      <c r="AF15" s="399">
        <f>F66</f>
        <v>41.840318448601963</v>
      </c>
      <c r="AG15" s="183"/>
      <c r="AH15" s="183"/>
      <c r="AI15" s="183"/>
      <c r="AJ15" s="183"/>
      <c r="AK15" s="183"/>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row>
    <row r="16" spans="2:139" s="1" customFormat="1" ht="16" customHeight="1" x14ac:dyDescent="0.3">
      <c r="D16" s="530" t="s">
        <v>19</v>
      </c>
      <c r="E16" s="531"/>
      <c r="F16" s="530" t="s">
        <v>35</v>
      </c>
      <c r="G16" s="531"/>
      <c r="H16" s="530" t="s">
        <v>85</v>
      </c>
      <c r="I16" s="531"/>
      <c r="J16" s="530" t="s">
        <v>19</v>
      </c>
      <c r="K16" s="531"/>
      <c r="L16" s="530" t="s">
        <v>35</v>
      </c>
      <c r="M16" s="531"/>
      <c r="N16" s="530" t="s">
        <v>86</v>
      </c>
      <c r="O16" s="531"/>
      <c r="P16" s="530" t="s">
        <v>19</v>
      </c>
      <c r="Q16" s="531"/>
      <c r="R16" s="530" t="s">
        <v>35</v>
      </c>
      <c r="S16" s="531"/>
      <c r="T16" s="530" t="s">
        <v>87</v>
      </c>
      <c r="U16" s="531"/>
      <c r="W16" s="183"/>
      <c r="X16" s="399">
        <f>J18</f>
        <v>106.09138291915286</v>
      </c>
      <c r="Y16" s="399">
        <f>J24</f>
        <v>111.17707204089143</v>
      </c>
      <c r="Z16" s="399">
        <f>J30</f>
        <v>116.73851292048329</v>
      </c>
      <c r="AA16" s="399">
        <f>J36</f>
        <v>127.86941363866511</v>
      </c>
      <c r="AB16" s="399">
        <f>J42</f>
        <v>111.87786008022702</v>
      </c>
      <c r="AC16" s="399">
        <f>J48</f>
        <v>94.563002332088658</v>
      </c>
      <c r="AD16" s="399">
        <f>J54</f>
        <v>92.76722779696145</v>
      </c>
      <c r="AE16" s="399">
        <f>J60</f>
        <v>115.62852131512376</v>
      </c>
      <c r="AF16" s="399">
        <f>J66</f>
        <v>93.593323421006829</v>
      </c>
      <c r="AG16" s="183"/>
      <c r="AH16" s="183"/>
      <c r="AI16" s="183"/>
      <c r="AJ16" s="183"/>
      <c r="AK16" s="183"/>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row>
    <row r="17" spans="2:139" s="1" customFormat="1" ht="16" customHeight="1" x14ac:dyDescent="0.3">
      <c r="B17" s="345" t="s">
        <v>39</v>
      </c>
      <c r="C17" s="345" t="s">
        <v>41</v>
      </c>
      <c r="D17" s="193"/>
      <c r="E17" s="193" t="s">
        <v>24</v>
      </c>
      <c r="F17" s="194"/>
      <c r="G17" s="193" t="s">
        <v>24</v>
      </c>
      <c r="H17" s="194"/>
      <c r="I17" s="193" t="s">
        <v>24</v>
      </c>
      <c r="J17" s="194"/>
      <c r="K17" s="193" t="s">
        <v>24</v>
      </c>
      <c r="L17" s="194"/>
      <c r="M17" s="193" t="s">
        <v>24</v>
      </c>
      <c r="N17" s="194"/>
      <c r="O17" s="193" t="s">
        <v>24</v>
      </c>
      <c r="P17" s="194"/>
      <c r="Q17" s="193" t="s">
        <v>24</v>
      </c>
      <c r="R17" s="194"/>
      <c r="S17" s="193" t="s">
        <v>24</v>
      </c>
      <c r="T17" s="194"/>
      <c r="U17" s="193" t="s">
        <v>24</v>
      </c>
      <c r="W17" s="183"/>
      <c r="X17" s="399">
        <f>L18</f>
        <v>121.73221973942441</v>
      </c>
      <c r="Y17" s="399">
        <f>L24</f>
        <v>147.42997206194102</v>
      </c>
      <c r="Z17" s="399">
        <f>L30</f>
        <v>149.68594381536488</v>
      </c>
      <c r="AA17" s="399">
        <f>L36</f>
        <v>155.79443553297884</v>
      </c>
      <c r="AB17" s="399">
        <f>L42</f>
        <v>135.18818806662807</v>
      </c>
      <c r="AC17" s="399">
        <f>L48</f>
        <v>99.375425787879109</v>
      </c>
      <c r="AD17" s="399">
        <f>L54</f>
        <v>100.47699066807255</v>
      </c>
      <c r="AE17" s="399">
        <f>L60</f>
        <v>144.96026037596386</v>
      </c>
      <c r="AF17" s="399">
        <f>L66</f>
        <v>99.973959171960303</v>
      </c>
      <c r="AG17" s="183"/>
      <c r="AH17" s="183"/>
      <c r="AI17" s="183"/>
      <c r="AJ17" s="183"/>
      <c r="AK17" s="183"/>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row>
    <row r="18" spans="2:139" s="1" customFormat="1" ht="16" customHeight="1" x14ac:dyDescent="0.25">
      <c r="B18" s="195" t="s">
        <v>43</v>
      </c>
      <c r="C18" s="198" t="s">
        <v>42</v>
      </c>
      <c r="D18" s="202">
        <v>25.84</v>
      </c>
      <c r="E18" s="203">
        <v>-9.2696629213483153</v>
      </c>
      <c r="F18" s="203">
        <v>25.967264902630095</v>
      </c>
      <c r="G18" s="203">
        <v>-5.2815765869331006</v>
      </c>
      <c r="H18" s="203">
        <v>99.509902551896388</v>
      </c>
      <c r="I18" s="204">
        <v>-4.210465283003261</v>
      </c>
      <c r="J18" s="212">
        <v>106.09138291915286</v>
      </c>
      <c r="K18" s="203">
        <v>-2.7799800226993834</v>
      </c>
      <c r="L18" s="213">
        <v>121.73221973942441</v>
      </c>
      <c r="M18" s="203">
        <v>-7.3684991865799958</v>
      </c>
      <c r="N18" s="203">
        <v>87.151440387966517</v>
      </c>
      <c r="O18" s="204">
        <v>4.9535191847132953</v>
      </c>
      <c r="P18" s="212">
        <v>27.414013346309101</v>
      </c>
      <c r="Q18" s="203">
        <v>-11.791948166662642</v>
      </c>
      <c r="R18" s="213">
        <v>31.610527971588098</v>
      </c>
      <c r="S18" s="203">
        <v>-12.260902845666331</v>
      </c>
      <c r="T18" s="203">
        <v>86.724313402639552</v>
      </c>
      <c r="U18" s="204">
        <v>0.5344876961507754</v>
      </c>
      <c r="W18" s="183"/>
      <c r="X18" s="399"/>
      <c r="Y18" s="399"/>
      <c r="Z18" s="399"/>
      <c r="AA18" s="399"/>
      <c r="AB18" s="399"/>
      <c r="AC18" s="399"/>
      <c r="AD18" s="399"/>
      <c r="AE18" s="399"/>
      <c r="AF18" s="399"/>
      <c r="AG18" s="183"/>
      <c r="AH18" s="183"/>
      <c r="AI18" s="183"/>
      <c r="AJ18" s="183"/>
      <c r="AK18" s="183"/>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row>
    <row r="19" spans="2:139" s="1" customFormat="1" ht="16" customHeight="1" x14ac:dyDescent="0.25">
      <c r="B19" s="196"/>
      <c r="C19" s="199" t="s">
        <v>60</v>
      </c>
      <c r="D19" s="205">
        <v>39.566784450428621</v>
      </c>
      <c r="E19" s="91">
        <v>-0.40507240134455924</v>
      </c>
      <c r="F19" s="91">
        <v>32.16635026857265</v>
      </c>
      <c r="G19" s="91">
        <v>-8.4849501401551528</v>
      </c>
      <c r="H19" s="91">
        <v>123.00675743460515</v>
      </c>
      <c r="I19" s="206">
        <v>8.8290152834806008</v>
      </c>
      <c r="J19" s="214">
        <v>123.63197866105995</v>
      </c>
      <c r="K19" s="91">
        <v>5.6200884282071604</v>
      </c>
      <c r="L19" s="92">
        <v>144.43164546067868</v>
      </c>
      <c r="M19" s="91">
        <v>7.7151956496991199</v>
      </c>
      <c r="N19" s="91">
        <v>85.59895462433029</v>
      </c>
      <c r="O19" s="206">
        <v>-1.945043323604464</v>
      </c>
      <c r="P19" s="214">
        <v>48.917198508621496</v>
      </c>
      <c r="Q19" s="91">
        <v>5.1922505997087747</v>
      </c>
      <c r="R19" s="92">
        <v>46.458388977544914</v>
      </c>
      <c r="S19" s="91">
        <v>-1.4243849945484237</v>
      </c>
      <c r="T19" s="91">
        <v>105.29249848130769</v>
      </c>
      <c r="U19" s="206">
        <v>6.7122437875647805</v>
      </c>
      <c r="W19" s="183"/>
      <c r="X19" s="183"/>
      <c r="Y19" s="183"/>
      <c r="Z19" s="183"/>
      <c r="AA19" s="183"/>
      <c r="AB19" s="183"/>
      <c r="AC19" s="183"/>
      <c r="AD19" s="183"/>
      <c r="AE19" s="183"/>
      <c r="AF19" s="183"/>
      <c r="AG19" s="183"/>
      <c r="AH19" s="183"/>
      <c r="AI19" s="183"/>
      <c r="AJ19" s="183"/>
      <c r="AK19" s="183"/>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row>
    <row r="20" spans="2:139" s="1" customFormat="1" ht="16" customHeight="1" x14ac:dyDescent="0.25">
      <c r="B20" s="196"/>
      <c r="C20" s="200" t="s">
        <v>44</v>
      </c>
      <c r="D20" s="207">
        <v>31.282522417099109</v>
      </c>
      <c r="E20" s="107">
        <v>4.0616150005855722</v>
      </c>
      <c r="F20" s="107">
        <v>30.699605379081369</v>
      </c>
      <c r="G20" s="107">
        <v>-9.9904909453388413</v>
      </c>
      <c r="H20" s="107">
        <v>101.89877697390514</v>
      </c>
      <c r="I20" s="208">
        <v>15.611801567977471</v>
      </c>
      <c r="J20" s="215">
        <v>103.20341017792271</v>
      </c>
      <c r="K20" s="107">
        <v>-13.139354887663872</v>
      </c>
      <c r="L20" s="108">
        <v>131.50203743158903</v>
      </c>
      <c r="M20" s="107">
        <v>-4.6325944059239408</v>
      </c>
      <c r="N20" s="107">
        <v>78.480464784898828</v>
      </c>
      <c r="O20" s="208">
        <v>-8.9199873151087861</v>
      </c>
      <c r="P20" s="215">
        <v>32.284629924119415</v>
      </c>
      <c r="Q20" s="107">
        <v>-9.6114098961758287</v>
      </c>
      <c r="R20" s="108">
        <v>40.370606556949703</v>
      </c>
      <c r="S20" s="107">
        <v>-14.160266426604677</v>
      </c>
      <c r="T20" s="107">
        <v>79.970633779248217</v>
      </c>
      <c r="U20" s="208">
        <v>5.2992435333451402</v>
      </c>
      <c r="W20" s="183"/>
      <c r="X20" s="183"/>
      <c r="Y20" s="183"/>
      <c r="Z20" s="183"/>
      <c r="AA20" s="183"/>
      <c r="AB20" s="183"/>
      <c r="AC20" s="183"/>
      <c r="AD20" s="183"/>
      <c r="AE20" s="183"/>
      <c r="AF20" s="183"/>
      <c r="AG20" s="183"/>
      <c r="AH20" s="183"/>
      <c r="AI20" s="183"/>
      <c r="AJ20" s="183"/>
      <c r="AK20" s="183"/>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row>
    <row r="21" spans="2:139" s="1" customFormat="1" ht="16" customHeight="1" x14ac:dyDescent="0.25">
      <c r="B21" s="197"/>
      <c r="C21" s="201" t="s">
        <v>45</v>
      </c>
      <c r="D21" s="209">
        <v>39.566784450428621</v>
      </c>
      <c r="E21" s="210">
        <v>-0.40507240134455924</v>
      </c>
      <c r="F21" s="210">
        <v>32.16635026857265</v>
      </c>
      <c r="G21" s="210">
        <v>-8.4849501401551528</v>
      </c>
      <c r="H21" s="210">
        <v>123.00675743460515</v>
      </c>
      <c r="I21" s="211">
        <v>8.8290152834806008</v>
      </c>
      <c r="J21" s="216">
        <v>123.63197866105995</v>
      </c>
      <c r="K21" s="210">
        <v>5.6200884282071604</v>
      </c>
      <c r="L21" s="217">
        <v>144.43164546067868</v>
      </c>
      <c r="M21" s="210">
        <v>7.7151956496991199</v>
      </c>
      <c r="N21" s="210">
        <v>85.59895462433029</v>
      </c>
      <c r="O21" s="211">
        <v>-1.945043323604464</v>
      </c>
      <c r="P21" s="216">
        <v>48.917198508621496</v>
      </c>
      <c r="Q21" s="210">
        <v>5.1922505997087747</v>
      </c>
      <c r="R21" s="217">
        <v>46.458388977544914</v>
      </c>
      <c r="S21" s="210">
        <v>-1.4243849945484237</v>
      </c>
      <c r="T21" s="210">
        <v>105.29249848130769</v>
      </c>
      <c r="U21" s="211">
        <v>6.7122437875647805</v>
      </c>
      <c r="W21" s="183"/>
      <c r="X21" s="183"/>
      <c r="Y21" s="183"/>
      <c r="Z21" s="183"/>
      <c r="AA21" s="183"/>
      <c r="AB21" s="183"/>
      <c r="AC21" s="183"/>
      <c r="AD21" s="183"/>
      <c r="AE21" s="183"/>
      <c r="AF21" s="183"/>
      <c r="AG21" s="183"/>
      <c r="AH21" s="183"/>
      <c r="AI21" s="183"/>
      <c r="AJ21" s="183"/>
      <c r="AK21" s="183"/>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row>
    <row r="22" spans="2:139" s="1" customFormat="1" ht="5.15" customHeight="1" x14ac:dyDescent="0.25">
      <c r="B22" s="23"/>
      <c r="C22" s="23"/>
      <c r="D22" s="107"/>
      <c r="E22" s="107"/>
      <c r="F22" s="107"/>
      <c r="G22" s="107"/>
      <c r="H22" s="107"/>
      <c r="I22" s="107"/>
      <c r="J22" s="108"/>
      <c r="K22" s="107"/>
      <c r="L22" s="108"/>
      <c r="M22" s="107"/>
      <c r="N22" s="107"/>
      <c r="O22" s="107"/>
      <c r="P22" s="108"/>
      <c r="Q22" s="107"/>
      <c r="R22" s="108"/>
      <c r="S22" s="107"/>
      <c r="T22" s="107"/>
      <c r="U22" s="107"/>
      <c r="W22" s="183"/>
      <c r="X22" s="183"/>
      <c r="Y22" s="183"/>
      <c r="Z22" s="183"/>
      <c r="AA22" s="183"/>
      <c r="AB22" s="183"/>
      <c r="AC22" s="183"/>
      <c r="AD22" s="183"/>
      <c r="AE22" s="183"/>
      <c r="AF22" s="183"/>
      <c r="AG22" s="183"/>
      <c r="AH22" s="183"/>
      <c r="AI22" s="183"/>
      <c r="AJ22" s="183"/>
      <c r="AK22" s="183"/>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row>
    <row r="23" spans="2:139" s="1" customFormat="1" ht="5.15" customHeight="1" x14ac:dyDescent="0.25">
      <c r="B23" s="23"/>
      <c r="C23" s="23"/>
      <c r="D23" s="107"/>
      <c r="E23" s="107"/>
      <c r="F23" s="107"/>
      <c r="G23" s="107"/>
      <c r="H23" s="107"/>
      <c r="I23" s="107"/>
      <c r="J23" s="108"/>
      <c r="K23" s="107"/>
      <c r="L23" s="108"/>
      <c r="M23" s="107"/>
      <c r="N23" s="107"/>
      <c r="O23" s="107"/>
      <c r="P23" s="108"/>
      <c r="Q23" s="107"/>
      <c r="R23" s="108"/>
      <c r="S23" s="107"/>
      <c r="T23" s="107"/>
      <c r="U23" s="107"/>
      <c r="W23" s="183"/>
      <c r="X23" s="183"/>
      <c r="Y23" s="183"/>
      <c r="Z23" s="183"/>
      <c r="AA23" s="183"/>
      <c r="AB23" s="183"/>
      <c r="AC23" s="183"/>
      <c r="AD23" s="183"/>
      <c r="AE23" s="183"/>
      <c r="AF23" s="183"/>
      <c r="AG23" s="183"/>
      <c r="AH23" s="183"/>
      <c r="AI23" s="183"/>
      <c r="AJ23" s="183"/>
      <c r="AK23" s="18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row>
    <row r="24" spans="2:139" s="1" customFormat="1" ht="16" customHeight="1" x14ac:dyDescent="0.25">
      <c r="B24" s="218" t="s">
        <v>46</v>
      </c>
      <c r="C24" s="198" t="s">
        <v>42</v>
      </c>
      <c r="D24" s="202">
        <v>40.56</v>
      </c>
      <c r="E24" s="203">
        <v>-25.110782865583456</v>
      </c>
      <c r="F24" s="203">
        <v>46.080637717384043</v>
      </c>
      <c r="G24" s="203">
        <v>-8.8553546269438179</v>
      </c>
      <c r="H24" s="203">
        <v>88.019615198811877</v>
      </c>
      <c r="I24" s="204">
        <v>-17.834759433322677</v>
      </c>
      <c r="J24" s="212">
        <v>111.17707204089143</v>
      </c>
      <c r="K24" s="203">
        <v>-10.073214829341847</v>
      </c>
      <c r="L24" s="213">
        <v>147.42997206194102</v>
      </c>
      <c r="M24" s="203">
        <v>-7.0467868849652788</v>
      </c>
      <c r="N24" s="203">
        <v>75.410088251377843</v>
      </c>
      <c r="O24" s="204">
        <v>-3.2558615705206404</v>
      </c>
      <c r="P24" s="212">
        <v>45.093420419785559</v>
      </c>
      <c r="Q24" s="203">
        <v>-32.65453459154552</v>
      </c>
      <c r="R24" s="213">
        <v>67.936671312703552</v>
      </c>
      <c r="S24" s="203">
        <v>-15.278123543440454</v>
      </c>
      <c r="T24" s="203">
        <v>66.375669499947222</v>
      </c>
      <c r="U24" s="204">
        <v>-20.509945925258961</v>
      </c>
      <c r="W24" s="183"/>
      <c r="X24" s="183"/>
      <c r="Y24" s="183"/>
      <c r="Z24" s="183"/>
      <c r="AA24" s="183"/>
      <c r="AB24" s="183"/>
      <c r="AC24" s="183"/>
      <c r="AD24" s="183"/>
      <c r="AE24" s="183"/>
      <c r="AF24" s="183"/>
      <c r="AG24" s="183"/>
      <c r="AH24" s="183"/>
      <c r="AI24" s="183"/>
      <c r="AJ24" s="183"/>
      <c r="AK24" s="183"/>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row>
    <row r="25" spans="2:139" s="1" customFormat="1" ht="16" customHeight="1" x14ac:dyDescent="0.25">
      <c r="B25" s="219"/>
      <c r="C25" s="199" t="s">
        <v>60</v>
      </c>
      <c r="D25" s="205">
        <v>64.390068882925377</v>
      </c>
      <c r="E25" s="91">
        <v>-2.3761847222426367</v>
      </c>
      <c r="F25" s="91">
        <v>59.806863866564349</v>
      </c>
      <c r="G25" s="91">
        <v>-5.9545505209023375</v>
      </c>
      <c r="H25" s="91">
        <v>107.66334283400423</v>
      </c>
      <c r="I25" s="206">
        <v>3.8049324220147622</v>
      </c>
      <c r="J25" s="214">
        <v>132.44635630183177</v>
      </c>
      <c r="K25" s="91">
        <v>-1.3094145734561022</v>
      </c>
      <c r="L25" s="92">
        <v>164.29929116512398</v>
      </c>
      <c r="M25" s="91">
        <v>0.87635483044595308</v>
      </c>
      <c r="N25" s="91">
        <v>80.61285922939291</v>
      </c>
      <c r="O25" s="206">
        <v>-2.1667807164284629</v>
      </c>
      <c r="P25" s="214">
        <v>85.282300055674241</v>
      </c>
      <c r="Q25" s="91">
        <v>-3.6544851866534565</v>
      </c>
      <c r="R25" s="92">
        <v>98.262253400855883</v>
      </c>
      <c r="S25" s="91">
        <v>-5.130378681577656</v>
      </c>
      <c r="T25" s="91">
        <v>86.790499000434508</v>
      </c>
      <c r="U25" s="206">
        <v>1.5557071635929489</v>
      </c>
      <c r="W25" s="183"/>
      <c r="X25" s="183"/>
      <c r="Y25" s="183"/>
      <c r="Z25" s="183"/>
      <c r="AA25" s="183"/>
      <c r="AB25" s="183"/>
      <c r="AC25" s="183"/>
      <c r="AD25" s="183"/>
      <c r="AE25" s="183"/>
      <c r="AF25" s="183"/>
      <c r="AG25" s="183"/>
      <c r="AH25" s="183"/>
      <c r="AI25" s="183"/>
      <c r="AJ25" s="183"/>
      <c r="AK25" s="183"/>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row>
    <row r="26" spans="2:139" s="1" customFormat="1" ht="16" customHeight="1" x14ac:dyDescent="0.25">
      <c r="B26" s="219"/>
      <c r="C26" s="200" t="s">
        <v>44</v>
      </c>
      <c r="D26" s="207">
        <v>55.683352454778429</v>
      </c>
      <c r="E26" s="107">
        <v>-8.5015335250119755</v>
      </c>
      <c r="F26" s="107">
        <v>58.600360809049199</v>
      </c>
      <c r="G26" s="107">
        <v>-4.9142129677936115</v>
      </c>
      <c r="H26" s="107">
        <v>95.022200692968553</v>
      </c>
      <c r="I26" s="208">
        <v>-3.7727200554203835</v>
      </c>
      <c r="J26" s="215">
        <v>118.44929400066955</v>
      </c>
      <c r="K26" s="107">
        <v>-10.779400615321668</v>
      </c>
      <c r="L26" s="108">
        <v>157.41203760067174</v>
      </c>
      <c r="M26" s="107">
        <v>-4.8896173566122769</v>
      </c>
      <c r="N26" s="107">
        <v>75.247926274327114</v>
      </c>
      <c r="O26" s="208">
        <v>-6.1925765568548687</v>
      </c>
      <c r="P26" s="215">
        <v>65.956537858589542</v>
      </c>
      <c r="Q26" s="107">
        <v>-18.364519783226726</v>
      </c>
      <c r="R26" s="108">
        <v>92.24402199086984</v>
      </c>
      <c r="S26" s="107">
        <v>-9.5635441141917603</v>
      </c>
      <c r="T26" s="107">
        <v>71.502235521688121</v>
      </c>
      <c r="U26" s="208">
        <v>-9.7316680345675284</v>
      </c>
      <c r="W26" s="183"/>
      <c r="X26" s="183"/>
      <c r="Y26" s="183"/>
      <c r="Z26" s="183"/>
      <c r="AA26" s="183"/>
      <c r="AB26" s="183"/>
      <c r="AC26" s="183"/>
      <c r="AD26" s="183"/>
      <c r="AE26" s="183"/>
      <c r="AF26" s="183"/>
      <c r="AG26" s="183"/>
      <c r="AH26" s="183"/>
      <c r="AI26" s="183"/>
      <c r="AJ26" s="183"/>
      <c r="AK26" s="183"/>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row>
    <row r="27" spans="2:139" s="1" customFormat="1" ht="16" customHeight="1" x14ac:dyDescent="0.25">
      <c r="B27" s="220"/>
      <c r="C27" s="201" t="s">
        <v>45</v>
      </c>
      <c r="D27" s="209">
        <v>64.390068882925377</v>
      </c>
      <c r="E27" s="210">
        <v>-2.3761847222426367</v>
      </c>
      <c r="F27" s="210">
        <v>59.806863866564349</v>
      </c>
      <c r="G27" s="210">
        <v>-5.9545505209023375</v>
      </c>
      <c r="H27" s="210">
        <v>107.66334283400423</v>
      </c>
      <c r="I27" s="211">
        <v>3.8049324220147622</v>
      </c>
      <c r="J27" s="216">
        <v>132.44635630183177</v>
      </c>
      <c r="K27" s="210">
        <v>-1.3094145734561022</v>
      </c>
      <c r="L27" s="217">
        <v>164.29929116512398</v>
      </c>
      <c r="M27" s="210">
        <v>0.87635483044595308</v>
      </c>
      <c r="N27" s="210">
        <v>80.61285922939291</v>
      </c>
      <c r="O27" s="211">
        <v>-2.1667807164284629</v>
      </c>
      <c r="P27" s="216">
        <v>85.282300055674241</v>
      </c>
      <c r="Q27" s="210">
        <v>-3.6544851866534565</v>
      </c>
      <c r="R27" s="217">
        <v>98.262253400855883</v>
      </c>
      <c r="S27" s="210">
        <v>-5.130378681577656</v>
      </c>
      <c r="T27" s="210">
        <v>86.790499000434508</v>
      </c>
      <c r="U27" s="211">
        <v>1.5557071635929489</v>
      </c>
      <c r="W27" s="183"/>
      <c r="X27" s="183"/>
      <c r="Y27" s="183"/>
      <c r="Z27" s="183"/>
      <c r="AA27" s="183"/>
      <c r="AB27" s="183"/>
      <c r="AC27" s="183"/>
      <c r="AD27" s="183"/>
      <c r="AE27" s="183"/>
      <c r="AF27" s="183"/>
      <c r="AG27" s="183"/>
      <c r="AH27" s="183"/>
      <c r="AI27" s="183"/>
      <c r="AJ27" s="183"/>
      <c r="AK27" s="183"/>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row>
    <row r="28" spans="2:139" s="1" customFormat="1" ht="5.15" customHeight="1" x14ac:dyDescent="0.25">
      <c r="B28"/>
      <c r="C28" s="23"/>
      <c r="D28" s="107"/>
      <c r="E28" s="107"/>
      <c r="F28" s="107"/>
      <c r="G28" s="107"/>
      <c r="H28" s="107"/>
      <c r="I28" s="107"/>
      <c r="J28" s="108"/>
      <c r="K28" s="107"/>
      <c r="L28" s="108"/>
      <c r="M28" s="107"/>
      <c r="N28" s="107"/>
      <c r="O28" s="107"/>
      <c r="P28" s="108"/>
      <c r="Q28" s="107"/>
      <c r="R28" s="108"/>
      <c r="S28" s="107"/>
      <c r="T28" s="107"/>
      <c r="U28" s="107"/>
      <c r="W28" s="183"/>
      <c r="X28" s="183"/>
      <c r="Y28" s="183"/>
      <c r="Z28" s="183"/>
      <c r="AA28" s="183"/>
      <c r="AB28" s="183"/>
      <c r="AC28" s="183"/>
      <c r="AD28" s="183"/>
      <c r="AE28" s="183"/>
      <c r="AF28" s="183"/>
      <c r="AG28" s="183"/>
      <c r="AH28" s="183"/>
      <c r="AI28" s="183"/>
      <c r="AJ28" s="183"/>
      <c r="AK28" s="183"/>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row>
    <row r="29" spans="2:139" s="1" customFormat="1" ht="5.15" customHeight="1" x14ac:dyDescent="0.25">
      <c r="B29"/>
      <c r="C29" s="23"/>
      <c r="D29" s="107"/>
      <c r="E29" s="107"/>
      <c r="F29" s="107"/>
      <c r="G29" s="107"/>
      <c r="H29" s="107"/>
      <c r="I29" s="107"/>
      <c r="J29" s="108"/>
      <c r="K29" s="107"/>
      <c r="L29" s="108"/>
      <c r="M29" s="107"/>
      <c r="N29" s="107"/>
      <c r="O29" s="107"/>
      <c r="P29" s="108"/>
      <c r="Q29" s="107"/>
      <c r="R29" s="108"/>
      <c r="S29" s="107"/>
      <c r="T29" s="107"/>
      <c r="U29" s="107"/>
      <c r="W29" s="183"/>
      <c r="X29" s="183"/>
      <c r="Y29" s="183"/>
      <c r="Z29" s="183"/>
      <c r="AA29" s="183"/>
      <c r="AB29" s="183"/>
      <c r="AC29" s="183"/>
      <c r="AD29" s="183"/>
      <c r="AE29" s="183"/>
      <c r="AF29" s="183"/>
      <c r="AG29" s="183"/>
      <c r="AH29" s="183"/>
      <c r="AI29" s="183"/>
      <c r="AJ29" s="183"/>
      <c r="AK29" s="183"/>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row>
    <row r="30" spans="2:139" s="1" customFormat="1" ht="16" customHeight="1" x14ac:dyDescent="0.25">
      <c r="B30" s="218" t="s">
        <v>47</v>
      </c>
      <c r="C30" s="198" t="s">
        <v>42</v>
      </c>
      <c r="D30" s="202">
        <v>53.6</v>
      </c>
      <c r="E30" s="203">
        <v>-17.791411042944784</v>
      </c>
      <c r="F30" s="203">
        <v>58.964203637282402</v>
      </c>
      <c r="G30" s="203">
        <v>-1.4052499885234881</v>
      </c>
      <c r="H30" s="203">
        <v>90.902609877884146</v>
      </c>
      <c r="I30" s="203">
        <v>-16.619709520551485</v>
      </c>
      <c r="J30" s="212">
        <v>116.73851292048329</v>
      </c>
      <c r="K30" s="203">
        <v>-10.928961382967268</v>
      </c>
      <c r="L30" s="213">
        <v>149.68594381536488</v>
      </c>
      <c r="M30" s="203">
        <v>-14.607534599050064</v>
      </c>
      <c r="N30" s="203">
        <v>77.988961384696424</v>
      </c>
      <c r="O30" s="204">
        <v>4.3078428510179467</v>
      </c>
      <c r="P30" s="212">
        <v>62.571842925379045</v>
      </c>
      <c r="Q30" s="203">
        <v>-26.775955983543643</v>
      </c>
      <c r="R30" s="213">
        <v>88.261124727679871</v>
      </c>
      <c r="S30" s="203">
        <v>-15.807512209296837</v>
      </c>
      <c r="T30" s="203">
        <v>70.894001315344298</v>
      </c>
      <c r="U30" s="204">
        <v>-13.027817637974563</v>
      </c>
      <c r="W30" s="183"/>
      <c r="X30" s="183"/>
      <c r="Y30" s="183"/>
      <c r="Z30" s="183"/>
      <c r="AA30" s="183"/>
      <c r="AB30" s="183"/>
      <c r="AC30" s="183"/>
      <c r="AD30" s="183"/>
      <c r="AE30" s="183"/>
      <c r="AF30" s="183"/>
      <c r="AG30" s="183"/>
      <c r="AH30" s="183"/>
      <c r="AI30" s="183"/>
      <c r="AJ30" s="183"/>
      <c r="AK30" s="183"/>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row>
    <row r="31" spans="2:139" s="1" customFormat="1" ht="16" customHeight="1" x14ac:dyDescent="0.25">
      <c r="B31" s="219"/>
      <c r="C31" s="199" t="s">
        <v>60</v>
      </c>
      <c r="D31" s="205">
        <v>78.032177639862496</v>
      </c>
      <c r="E31" s="91">
        <v>-1.388934160737564</v>
      </c>
      <c r="F31" s="91">
        <v>68.452816053775237</v>
      </c>
      <c r="G31" s="91">
        <v>-4.7624655232741873</v>
      </c>
      <c r="H31" s="91">
        <v>113.99410884507935</v>
      </c>
      <c r="I31" s="91">
        <v>3.5422287872866427</v>
      </c>
      <c r="J31" s="214">
        <v>135.84857135321138</v>
      </c>
      <c r="K31" s="91">
        <v>-4.2622178907957151</v>
      </c>
      <c r="L31" s="92">
        <v>174.55327681316649</v>
      </c>
      <c r="M31" s="91">
        <v>0.25090760332850731</v>
      </c>
      <c r="N31" s="91">
        <v>77.826422874098895</v>
      </c>
      <c r="O31" s="206">
        <v>-4.5018300602142167</v>
      </c>
      <c r="P31" s="214">
        <v>106.00559851955326</v>
      </c>
      <c r="Q31" s="91">
        <v>-5.5919526512429494</v>
      </c>
      <c r="R31" s="92">
        <v>119.48663349275397</v>
      </c>
      <c r="S31" s="91">
        <v>-4.5235073080494734</v>
      </c>
      <c r="T31" s="91">
        <v>88.717537201332036</v>
      </c>
      <c r="U31" s="206">
        <v>-1.1190663932752052</v>
      </c>
      <c r="W31" s="183"/>
      <c r="X31" s="183"/>
      <c r="Y31" s="183"/>
      <c r="Z31" s="183"/>
      <c r="AA31" s="183"/>
      <c r="AB31" s="183"/>
      <c r="AC31" s="183"/>
      <c r="AD31" s="183"/>
      <c r="AE31" s="183"/>
      <c r="AF31" s="183"/>
      <c r="AG31" s="183"/>
      <c r="AH31" s="183"/>
      <c r="AI31" s="183"/>
      <c r="AJ31" s="183"/>
      <c r="AK31" s="183"/>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row>
    <row r="32" spans="2:139" s="1" customFormat="1" ht="16" customHeight="1" x14ac:dyDescent="0.25">
      <c r="B32" s="219"/>
      <c r="C32" s="200" t="s">
        <v>44</v>
      </c>
      <c r="D32" s="207">
        <v>72.207529636622297</v>
      </c>
      <c r="E32" s="107">
        <v>-1.2728349520309261</v>
      </c>
      <c r="F32" s="107">
        <v>69.943743747693603</v>
      </c>
      <c r="G32" s="107">
        <v>2.5308477416048261</v>
      </c>
      <c r="H32" s="107">
        <v>103.23658095439501</v>
      </c>
      <c r="I32" s="107">
        <v>-3.7097934693973071</v>
      </c>
      <c r="J32" s="215">
        <v>127.67818732129797</v>
      </c>
      <c r="K32" s="107">
        <v>-8.4302538388756147</v>
      </c>
      <c r="L32" s="108">
        <v>164.52839936238058</v>
      </c>
      <c r="M32" s="107">
        <v>-8.2171072220651222</v>
      </c>
      <c r="N32" s="107">
        <v>77.6025220059921</v>
      </c>
      <c r="O32" s="208">
        <v>-0.23222913372995768</v>
      </c>
      <c r="P32" s="215">
        <v>92.19326494952837</v>
      </c>
      <c r="Q32" s="107">
        <v>-9.5957855735004038</v>
      </c>
      <c r="R32" s="108">
        <v>115.07732204220545</v>
      </c>
      <c r="S32" s="107">
        <v>-5.8942219530151778</v>
      </c>
      <c r="T32" s="107">
        <v>80.114190453368238</v>
      </c>
      <c r="U32" s="208">
        <v>-3.9334073818901132</v>
      </c>
      <c r="W32" s="183"/>
      <c r="X32" s="183"/>
      <c r="Y32" s="183"/>
      <c r="Z32" s="183"/>
      <c r="AA32" s="183"/>
      <c r="AB32" s="183"/>
      <c r="AC32" s="183"/>
      <c r="AD32" s="183"/>
      <c r="AE32" s="183"/>
      <c r="AF32" s="183"/>
      <c r="AG32" s="183"/>
      <c r="AH32" s="183"/>
      <c r="AI32" s="183"/>
      <c r="AJ32" s="183"/>
      <c r="AK32" s="183"/>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row>
    <row r="33" spans="1:139" s="1" customFormat="1" ht="16" customHeight="1" x14ac:dyDescent="0.25">
      <c r="B33" s="220"/>
      <c r="C33" s="201" t="s">
        <v>45</v>
      </c>
      <c r="D33" s="209">
        <v>78.032177639862496</v>
      </c>
      <c r="E33" s="210">
        <v>-1.388934160737564</v>
      </c>
      <c r="F33" s="210">
        <v>68.452816053775237</v>
      </c>
      <c r="G33" s="210">
        <v>-4.7624655232741873</v>
      </c>
      <c r="H33" s="210">
        <v>113.99410884507935</v>
      </c>
      <c r="I33" s="210">
        <v>3.5422287872866427</v>
      </c>
      <c r="J33" s="216">
        <v>135.84857135321138</v>
      </c>
      <c r="K33" s="210">
        <v>-4.2622178907957151</v>
      </c>
      <c r="L33" s="217">
        <v>174.55327681316649</v>
      </c>
      <c r="M33" s="210">
        <v>0.25090760332850731</v>
      </c>
      <c r="N33" s="210">
        <v>77.826422874098895</v>
      </c>
      <c r="O33" s="211">
        <v>-4.5018300602142167</v>
      </c>
      <c r="P33" s="216">
        <v>106.00559851955326</v>
      </c>
      <c r="Q33" s="210">
        <v>-5.5919526512429494</v>
      </c>
      <c r="R33" s="217">
        <v>119.48663349275397</v>
      </c>
      <c r="S33" s="210">
        <v>-4.5235073080494734</v>
      </c>
      <c r="T33" s="210">
        <v>88.717537201332036</v>
      </c>
      <c r="U33" s="211">
        <v>-1.1190663932752052</v>
      </c>
      <c r="W33" s="183"/>
      <c r="X33" s="183"/>
      <c r="Y33" s="183"/>
      <c r="Z33" s="183"/>
      <c r="AA33" s="183"/>
      <c r="AB33" s="183"/>
      <c r="AC33" s="183"/>
      <c r="AD33" s="183"/>
      <c r="AE33" s="183"/>
      <c r="AF33" s="183"/>
      <c r="AG33" s="183"/>
      <c r="AH33" s="183"/>
      <c r="AI33" s="183"/>
      <c r="AJ33" s="183"/>
      <c r="AK33" s="18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row>
    <row r="34" spans="1:139" s="1" customFormat="1" ht="5.15" customHeight="1" x14ac:dyDescent="0.25">
      <c r="B34"/>
      <c r="C34" s="23"/>
      <c r="D34" s="107"/>
      <c r="E34" s="107"/>
      <c r="F34" s="107"/>
      <c r="G34" s="107"/>
      <c r="H34" s="107"/>
      <c r="I34" s="107"/>
      <c r="J34" s="108"/>
      <c r="K34" s="107"/>
      <c r="L34" s="108"/>
      <c r="M34" s="107"/>
      <c r="N34" s="107"/>
      <c r="O34" s="107"/>
      <c r="P34" s="108"/>
      <c r="Q34" s="107"/>
      <c r="R34" s="108"/>
      <c r="S34" s="107"/>
      <c r="T34" s="107"/>
      <c r="U34" s="107"/>
      <c r="W34" s="183"/>
      <c r="X34" s="183"/>
      <c r="Y34" s="183"/>
      <c r="Z34" s="183"/>
      <c r="AA34" s="183"/>
      <c r="AB34" s="183"/>
      <c r="AC34" s="183"/>
      <c r="AD34" s="183"/>
      <c r="AE34" s="183"/>
      <c r="AF34" s="183"/>
      <c r="AG34" s="183"/>
      <c r="AH34" s="183"/>
      <c r="AI34" s="183"/>
      <c r="AJ34" s="183"/>
      <c r="AK34" s="183"/>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row>
    <row r="35" spans="1:139" s="1" customFormat="1" ht="5.15" customHeight="1" x14ac:dyDescent="0.25">
      <c r="B35"/>
      <c r="C35" s="23"/>
      <c r="D35" s="107"/>
      <c r="E35" s="107"/>
      <c r="F35" s="107"/>
      <c r="G35" s="107"/>
      <c r="H35" s="107"/>
      <c r="I35" s="107"/>
      <c r="J35" s="108"/>
      <c r="K35" s="107"/>
      <c r="L35" s="108"/>
      <c r="M35" s="107"/>
      <c r="N35" s="107"/>
      <c r="O35" s="107"/>
      <c r="P35" s="108"/>
      <c r="Q35" s="107"/>
      <c r="R35" s="108"/>
      <c r="S35" s="107"/>
      <c r="T35" s="107"/>
      <c r="U35" s="107"/>
      <c r="W35" s="183"/>
      <c r="X35" s="183"/>
      <c r="Y35" s="183"/>
      <c r="Z35" s="183"/>
      <c r="AA35" s="183"/>
      <c r="AB35" s="183"/>
      <c r="AC35" s="183"/>
      <c r="AD35" s="183"/>
      <c r="AE35" s="183"/>
      <c r="AF35" s="183"/>
      <c r="AG35" s="183"/>
      <c r="AH35" s="183"/>
      <c r="AI35" s="183"/>
      <c r="AJ35" s="183"/>
      <c r="AK35" s="183"/>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row>
    <row r="36" spans="1:139" s="1" customFormat="1" ht="16" customHeight="1" x14ac:dyDescent="0.25">
      <c r="B36" s="218" t="s">
        <v>48</v>
      </c>
      <c r="C36" s="198" t="s">
        <v>42</v>
      </c>
      <c r="D36" s="202">
        <v>47.7</v>
      </c>
      <c r="E36" s="203">
        <v>-28.912071535022356</v>
      </c>
      <c r="F36" s="203">
        <v>57.960411244008768</v>
      </c>
      <c r="G36" s="203">
        <v>5.6201412753136255</v>
      </c>
      <c r="H36" s="203">
        <v>82.297552719539468</v>
      </c>
      <c r="I36" s="203">
        <v>-32.694723178151172</v>
      </c>
      <c r="J36" s="212">
        <v>127.86941363866511</v>
      </c>
      <c r="K36" s="203">
        <v>-1.4339725454200156</v>
      </c>
      <c r="L36" s="213">
        <v>155.79443553297884</v>
      </c>
      <c r="M36" s="203">
        <v>-9.1614154107846879</v>
      </c>
      <c r="N36" s="203">
        <v>82.075725747982503</v>
      </c>
      <c r="O36" s="204">
        <v>8.5067847548585664</v>
      </c>
      <c r="P36" s="212">
        <v>60.993710305643262</v>
      </c>
      <c r="Q36" s="203">
        <v>-29.931452912317955</v>
      </c>
      <c r="R36" s="213">
        <v>90.299095530196666</v>
      </c>
      <c r="S36" s="203">
        <v>-4.0561586243755157</v>
      </c>
      <c r="T36" s="203">
        <v>67.546313667390521</v>
      </c>
      <c r="U36" s="204">
        <v>-26.969208150254783</v>
      </c>
      <c r="W36" s="183"/>
      <c r="X36" s="183"/>
      <c r="Y36" s="183"/>
      <c r="Z36" s="183"/>
      <c r="AA36" s="183"/>
      <c r="AB36" s="183"/>
      <c r="AC36" s="183"/>
      <c r="AD36" s="183"/>
      <c r="AE36" s="183"/>
      <c r="AF36" s="183"/>
      <c r="AG36" s="183"/>
      <c r="AH36" s="183"/>
      <c r="AI36" s="183"/>
      <c r="AJ36" s="183"/>
      <c r="AK36" s="183"/>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row>
    <row r="37" spans="1:139" s="1" customFormat="1" ht="16" customHeight="1" x14ac:dyDescent="0.25">
      <c r="B37" s="219"/>
      <c r="C37" s="199" t="s">
        <v>60</v>
      </c>
      <c r="D37" s="205">
        <v>73.345200624916018</v>
      </c>
      <c r="E37" s="91">
        <v>-2.6475529219847176</v>
      </c>
      <c r="F37" s="91">
        <v>64.834270514317623</v>
      </c>
      <c r="G37" s="91">
        <v>-6.0747262237485202</v>
      </c>
      <c r="H37" s="91">
        <v>113.12720887130038</v>
      </c>
      <c r="I37" s="91">
        <v>3.6488297174709388</v>
      </c>
      <c r="J37" s="214">
        <v>134.89210490357971</v>
      </c>
      <c r="K37" s="91">
        <v>-1.7207149728676638</v>
      </c>
      <c r="L37" s="92">
        <v>170.65418563666765</v>
      </c>
      <c r="M37" s="91">
        <v>0.90893284830388921</v>
      </c>
      <c r="N37" s="91">
        <v>79.044123295500412</v>
      </c>
      <c r="O37" s="206">
        <v>-2.6059613821550318</v>
      </c>
      <c r="P37" s="214">
        <v>98.936884968702728</v>
      </c>
      <c r="Q37" s="91">
        <v>-4.3227110553091954</v>
      </c>
      <c r="R37" s="92">
        <v>110.64239635968288</v>
      </c>
      <c r="S37" s="91">
        <v>-5.2210085575368117</v>
      </c>
      <c r="T37" s="91">
        <v>89.420410460988947</v>
      </c>
      <c r="U37" s="206">
        <v>0.94778124197801761</v>
      </c>
      <c r="W37" s="183"/>
      <c r="X37" s="183"/>
      <c r="Y37" s="183"/>
      <c r="Z37" s="183"/>
      <c r="AA37" s="183"/>
      <c r="AB37" s="183"/>
      <c r="AC37" s="183"/>
      <c r="AD37" s="183"/>
      <c r="AE37" s="183"/>
      <c r="AF37" s="183"/>
      <c r="AG37" s="183"/>
      <c r="AH37" s="183"/>
      <c r="AI37" s="183"/>
      <c r="AJ37" s="183"/>
      <c r="AK37" s="183"/>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row>
    <row r="38" spans="1:139" s="1" customFormat="1" ht="16" customHeight="1" x14ac:dyDescent="0.25">
      <c r="B38" s="219"/>
      <c r="C38" s="200" t="s">
        <v>44</v>
      </c>
      <c r="D38" s="207">
        <v>68.026956345817922</v>
      </c>
      <c r="E38" s="107">
        <v>-7.4172495293516585</v>
      </c>
      <c r="F38" s="107">
        <v>66.295806112618379</v>
      </c>
      <c r="G38" s="107">
        <v>2.7029748013202273</v>
      </c>
      <c r="H38" s="107">
        <v>102.61125150248388</v>
      </c>
      <c r="I38" s="107">
        <v>-9.8538765310834915</v>
      </c>
      <c r="J38" s="215">
        <v>126.58722053292169</v>
      </c>
      <c r="K38" s="107">
        <v>-8.6178222042468065</v>
      </c>
      <c r="L38" s="108">
        <v>163.30177767264797</v>
      </c>
      <c r="M38" s="107">
        <v>-6.8805564240956381</v>
      </c>
      <c r="N38" s="107">
        <v>77.517356110278442</v>
      </c>
      <c r="O38" s="208">
        <v>-1.8656316161673276</v>
      </c>
      <c r="P38" s="215">
        <v>86.113433251314902</v>
      </c>
      <c r="Q38" s="107">
        <v>-15.395866356713606</v>
      </c>
      <c r="R38" s="108">
        <v>108.26222990431782</v>
      </c>
      <c r="S38" s="107">
        <v>-4.363561329109336</v>
      </c>
      <c r="T38" s="107">
        <v>79.541529236393856</v>
      </c>
      <c r="U38" s="208">
        <v>-11.535671111268833</v>
      </c>
      <c r="W38" s="183"/>
      <c r="X38" s="183"/>
      <c r="Y38" s="183"/>
      <c r="Z38" s="183"/>
      <c r="AA38" s="183"/>
      <c r="AB38" s="183"/>
      <c r="AC38" s="183"/>
      <c r="AD38" s="183"/>
      <c r="AE38" s="183"/>
      <c r="AF38" s="183"/>
      <c r="AG38" s="183"/>
      <c r="AH38" s="183"/>
      <c r="AI38" s="183"/>
      <c r="AJ38" s="183"/>
      <c r="AK38" s="183"/>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row>
    <row r="39" spans="1:139" s="1" customFormat="1" ht="16" customHeight="1" x14ac:dyDescent="0.25">
      <c r="B39" s="220"/>
      <c r="C39" s="201" t="s">
        <v>45</v>
      </c>
      <c r="D39" s="209">
        <v>73.345200624916018</v>
      </c>
      <c r="E39" s="210">
        <v>-2.6475529219847176</v>
      </c>
      <c r="F39" s="210">
        <v>64.834270514317623</v>
      </c>
      <c r="G39" s="210">
        <v>-6.0747262237485202</v>
      </c>
      <c r="H39" s="210">
        <v>113.12720887130038</v>
      </c>
      <c r="I39" s="210">
        <v>3.6488297174709388</v>
      </c>
      <c r="J39" s="216">
        <v>134.89210490357971</v>
      </c>
      <c r="K39" s="210">
        <v>-1.7207149728676638</v>
      </c>
      <c r="L39" s="217">
        <v>170.65418563666765</v>
      </c>
      <c r="M39" s="210">
        <v>0.90893284830388921</v>
      </c>
      <c r="N39" s="210">
        <v>79.044123295500412</v>
      </c>
      <c r="O39" s="211">
        <v>-2.6059613821550318</v>
      </c>
      <c r="P39" s="216">
        <v>98.936884968702728</v>
      </c>
      <c r="Q39" s="210">
        <v>-4.3227110553091954</v>
      </c>
      <c r="R39" s="217">
        <v>110.64239635968288</v>
      </c>
      <c r="S39" s="210">
        <v>-5.2210085575368117</v>
      </c>
      <c r="T39" s="210">
        <v>89.420410460988947</v>
      </c>
      <c r="U39" s="211">
        <v>0.94778124197801761</v>
      </c>
      <c r="W39" s="183"/>
      <c r="X39" s="183"/>
      <c r="Y39" s="183"/>
      <c r="Z39" s="183"/>
      <c r="AA39" s="183"/>
      <c r="AB39" s="183"/>
      <c r="AC39" s="183"/>
      <c r="AD39" s="183"/>
      <c r="AE39" s="183"/>
      <c r="AF39" s="183"/>
      <c r="AG39" s="183"/>
      <c r="AH39" s="183"/>
      <c r="AI39" s="183"/>
      <c r="AJ39" s="183"/>
      <c r="AK39" s="183"/>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row>
    <row r="40" spans="1:139" s="1" customFormat="1" ht="5.15" customHeight="1" x14ac:dyDescent="0.25">
      <c r="B40"/>
      <c r="C40" s="23"/>
      <c r="D40" s="107"/>
      <c r="E40" s="107"/>
      <c r="F40" s="107"/>
      <c r="G40" s="107"/>
      <c r="H40" s="107"/>
      <c r="I40" s="107"/>
      <c r="J40" s="108"/>
      <c r="K40" s="107"/>
      <c r="L40" s="108"/>
      <c r="M40" s="107"/>
      <c r="N40" s="107"/>
      <c r="O40" s="107"/>
      <c r="P40" s="108"/>
      <c r="Q40" s="107"/>
      <c r="R40" s="108"/>
      <c r="S40" s="107"/>
      <c r="T40" s="107"/>
      <c r="U40" s="107"/>
      <c r="W40" s="183"/>
      <c r="X40" s="183"/>
      <c r="Y40" s="183"/>
      <c r="Z40" s="183"/>
      <c r="AA40" s="183"/>
      <c r="AB40" s="183"/>
      <c r="AC40" s="183"/>
      <c r="AD40" s="183"/>
      <c r="AE40" s="183"/>
      <c r="AF40" s="183"/>
      <c r="AG40" s="183"/>
      <c r="AH40" s="183"/>
      <c r="AI40" s="183"/>
      <c r="AJ40" s="183"/>
      <c r="AK40" s="183"/>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row>
    <row r="41" spans="1:139" s="1" customFormat="1" ht="5.15" customHeight="1" x14ac:dyDescent="0.25">
      <c r="B41"/>
      <c r="C41" s="23"/>
      <c r="D41" s="107"/>
      <c r="E41" s="107"/>
      <c r="F41" s="107"/>
      <c r="G41" s="107"/>
      <c r="H41" s="107"/>
      <c r="I41" s="107"/>
      <c r="J41" s="108"/>
      <c r="K41" s="107"/>
      <c r="L41" s="108"/>
      <c r="M41" s="107"/>
      <c r="N41" s="107"/>
      <c r="O41" s="107"/>
      <c r="P41" s="108"/>
      <c r="Q41" s="107"/>
      <c r="R41" s="108"/>
      <c r="S41" s="107"/>
      <c r="T41" s="107"/>
      <c r="U41" s="107"/>
      <c r="W41" s="183"/>
      <c r="X41" s="183"/>
      <c r="Y41" s="183"/>
      <c r="Z41" s="183"/>
      <c r="AA41" s="183"/>
      <c r="AB41" s="183"/>
      <c r="AC41" s="183"/>
      <c r="AD41" s="183"/>
      <c r="AE41" s="183"/>
      <c r="AF41" s="183"/>
      <c r="AG41" s="183"/>
      <c r="AH41" s="183"/>
      <c r="AI41" s="183"/>
      <c r="AJ41" s="183"/>
      <c r="AK41" s="183"/>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row>
    <row r="42" spans="1:139" s="1" customFormat="1" ht="16" customHeight="1" x14ac:dyDescent="0.25">
      <c r="B42" s="218" t="s">
        <v>49</v>
      </c>
      <c r="C42" s="198" t="s">
        <v>42</v>
      </c>
      <c r="D42" s="202">
        <v>33.200000000000003</v>
      </c>
      <c r="E42" s="203">
        <v>-18.02469135802469</v>
      </c>
      <c r="F42" s="203">
        <v>37.306053743783359</v>
      </c>
      <c r="G42" s="203">
        <v>4.0595622742586528</v>
      </c>
      <c r="H42" s="203">
        <v>88.993599344536435</v>
      </c>
      <c r="I42" s="203">
        <v>-21.222704717975116</v>
      </c>
      <c r="J42" s="212">
        <v>111.87786008022702</v>
      </c>
      <c r="K42" s="203">
        <v>0.62826826267073888</v>
      </c>
      <c r="L42" s="213">
        <v>135.18818806662807</v>
      </c>
      <c r="M42" s="203">
        <v>-3.7478521141628574</v>
      </c>
      <c r="N42" s="203">
        <v>82.757126698885514</v>
      </c>
      <c r="O42" s="204">
        <v>4.546517114635229</v>
      </c>
      <c r="P42" s="212">
        <v>37.143449546635374</v>
      </c>
      <c r="Q42" s="203">
        <v>-17.509666510600777</v>
      </c>
      <c r="R42" s="213">
        <v>50.43337809538319</v>
      </c>
      <c r="S42" s="203">
        <v>0.15956376957423438</v>
      </c>
      <c r="T42" s="203">
        <v>73.648545763456568</v>
      </c>
      <c r="U42" s="204">
        <v>-17.641081505531123</v>
      </c>
      <c r="W42" s="183"/>
      <c r="X42" s="183"/>
      <c r="Y42" s="183"/>
      <c r="Z42" s="183"/>
      <c r="AA42" s="183"/>
      <c r="AB42" s="183"/>
      <c r="AC42" s="183"/>
      <c r="AD42" s="183"/>
      <c r="AE42" s="183"/>
      <c r="AF42" s="183"/>
      <c r="AG42" s="183"/>
      <c r="AH42" s="183"/>
      <c r="AI42" s="183"/>
      <c r="AJ42" s="183"/>
      <c r="AK42" s="183"/>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row>
    <row r="43" spans="1:139" s="1" customFormat="1" ht="16" customHeight="1" x14ac:dyDescent="0.25">
      <c r="B43" s="219"/>
      <c r="C43" s="199" t="s">
        <v>60</v>
      </c>
      <c r="D43" s="205">
        <v>54.990320060864171</v>
      </c>
      <c r="E43" s="91">
        <v>0.76833489828410217</v>
      </c>
      <c r="F43" s="91">
        <v>44.051386103104925</v>
      </c>
      <c r="G43" s="91">
        <v>-10.931249762869049</v>
      </c>
      <c r="H43" s="91">
        <v>124.83221284378206</v>
      </c>
      <c r="I43" s="91">
        <v>13.135453938676498</v>
      </c>
      <c r="J43" s="214">
        <v>125.95086533276964</v>
      </c>
      <c r="K43" s="91">
        <v>0.94508268021085073</v>
      </c>
      <c r="L43" s="92">
        <v>145.54744291884475</v>
      </c>
      <c r="M43" s="91">
        <v>2.1730735594955339</v>
      </c>
      <c r="N43" s="91">
        <v>86.535951994016202</v>
      </c>
      <c r="O43" s="206">
        <v>-1.2018732886308079</v>
      </c>
      <c r="P43" s="214">
        <v>69.260783965918037</v>
      </c>
      <c r="Q43" s="91">
        <v>1.7206789785446517</v>
      </c>
      <c r="R43" s="92">
        <v>64.11566604337655</v>
      </c>
      <c r="S43" s="91">
        <v>-8.99572030169284</v>
      </c>
      <c r="T43" s="91">
        <v>108.02474377956338</v>
      </c>
      <c r="U43" s="206">
        <v>11.775709137816335</v>
      </c>
      <c r="W43" s="183"/>
      <c r="X43" s="183"/>
      <c r="Y43" s="183"/>
      <c r="Z43" s="183"/>
      <c r="AA43" s="183"/>
      <c r="AB43" s="183"/>
      <c r="AC43" s="183"/>
      <c r="AD43" s="183"/>
      <c r="AE43" s="183"/>
      <c r="AF43" s="183"/>
      <c r="AG43" s="183"/>
      <c r="AH43" s="183"/>
      <c r="AI43" s="183"/>
      <c r="AJ43" s="183"/>
      <c r="AK43" s="18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row>
    <row r="44" spans="1:139" s="1" customFormat="1" ht="16" customHeight="1" x14ac:dyDescent="0.25">
      <c r="B44" s="219"/>
      <c r="C44" s="200" t="s">
        <v>44</v>
      </c>
      <c r="D44" s="207">
        <v>48.361280243456683</v>
      </c>
      <c r="E44" s="107">
        <v>12.347505926543409</v>
      </c>
      <c r="F44" s="107">
        <v>42.604513950838964</v>
      </c>
      <c r="G44" s="107">
        <v>-4.3902623961971736</v>
      </c>
      <c r="H44" s="107">
        <v>113.51210413821507</v>
      </c>
      <c r="I44" s="107">
        <v>17.506342703397241</v>
      </c>
      <c r="J44" s="215">
        <v>111.97715195259998</v>
      </c>
      <c r="K44" s="107">
        <v>-9.9964307258734859</v>
      </c>
      <c r="L44" s="108">
        <v>138.73634713963841</v>
      </c>
      <c r="M44" s="107">
        <v>-4.2627101807842198</v>
      </c>
      <c r="N44" s="107">
        <v>80.712195658355313</v>
      </c>
      <c r="O44" s="208">
        <v>-5.9890148926468054</v>
      </c>
      <c r="P44" s="215">
        <v>54.153584264438209</v>
      </c>
      <c r="Q44" s="107">
        <v>1.1167653243498878</v>
      </c>
      <c r="R44" s="108">
        <v>59.107946371991616</v>
      </c>
      <c r="S44" s="107">
        <v>-8.4658284148555545</v>
      </c>
      <c r="T44" s="107">
        <v>91.618111587952171</v>
      </c>
      <c r="U44" s="208">
        <v>10.468870339086186</v>
      </c>
      <c r="W44" s="183"/>
      <c r="X44" s="183"/>
      <c r="Y44" s="183"/>
      <c r="Z44" s="183"/>
      <c r="AA44" s="183"/>
      <c r="AB44" s="183"/>
      <c r="AC44" s="183"/>
      <c r="AD44" s="183"/>
      <c r="AE44" s="183"/>
      <c r="AF44" s="183"/>
      <c r="AG44" s="183"/>
      <c r="AH44" s="183"/>
      <c r="AI44" s="183"/>
      <c r="AJ44" s="183"/>
      <c r="AK44" s="183"/>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row>
    <row r="45" spans="1:139" s="1" customFormat="1" ht="16" customHeight="1" x14ac:dyDescent="0.25">
      <c r="B45" s="220"/>
      <c r="C45" s="201" t="s">
        <v>45</v>
      </c>
      <c r="D45" s="209">
        <v>54.990320060864171</v>
      </c>
      <c r="E45" s="210">
        <v>0.76833489828410217</v>
      </c>
      <c r="F45" s="210">
        <v>44.051386103104925</v>
      </c>
      <c r="G45" s="210">
        <v>-10.931249762869049</v>
      </c>
      <c r="H45" s="210">
        <v>124.83221284378206</v>
      </c>
      <c r="I45" s="210">
        <v>13.135453938676498</v>
      </c>
      <c r="J45" s="216">
        <v>125.95086533276964</v>
      </c>
      <c r="K45" s="210">
        <v>0.94508268021085073</v>
      </c>
      <c r="L45" s="217">
        <v>145.54744291884475</v>
      </c>
      <c r="M45" s="210">
        <v>2.1730735594955339</v>
      </c>
      <c r="N45" s="210">
        <v>86.535951994016202</v>
      </c>
      <c r="O45" s="211">
        <v>-1.2018732886308079</v>
      </c>
      <c r="P45" s="216">
        <v>69.260783965918037</v>
      </c>
      <c r="Q45" s="210">
        <v>1.7206789785446517</v>
      </c>
      <c r="R45" s="217">
        <v>64.11566604337655</v>
      </c>
      <c r="S45" s="210">
        <v>-8.99572030169284</v>
      </c>
      <c r="T45" s="210">
        <v>108.02474377956338</v>
      </c>
      <c r="U45" s="211">
        <v>11.775709137816335</v>
      </c>
      <c r="W45" s="183"/>
      <c r="X45" s="183"/>
      <c r="Y45" s="183"/>
      <c r="Z45" s="183"/>
      <c r="AA45" s="183"/>
      <c r="AB45" s="183"/>
      <c r="AC45" s="183"/>
      <c r="AD45" s="183"/>
      <c r="AE45" s="183"/>
      <c r="AF45" s="183"/>
      <c r="AG45" s="183"/>
      <c r="AH45" s="183"/>
      <c r="AI45" s="183"/>
      <c r="AJ45" s="183"/>
      <c r="AK45" s="183"/>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row>
    <row r="46" spans="1:139" s="1" customFormat="1" ht="5.15" customHeight="1" x14ac:dyDescent="0.25">
      <c r="A46"/>
      <c r="B46"/>
      <c r="C46" s="23"/>
      <c r="D46" s="107"/>
      <c r="E46" s="107"/>
      <c r="F46" s="107"/>
      <c r="G46" s="107"/>
      <c r="H46" s="107"/>
      <c r="I46" s="107"/>
      <c r="J46" s="108"/>
      <c r="K46" s="107"/>
      <c r="L46" s="108"/>
      <c r="M46" s="107"/>
      <c r="N46" s="107"/>
      <c r="O46" s="107"/>
      <c r="P46" s="108"/>
      <c r="Q46" s="107"/>
      <c r="R46" s="108"/>
      <c r="S46" s="107"/>
      <c r="T46" s="107"/>
      <c r="U46" s="107"/>
      <c r="W46" s="183"/>
      <c r="X46" s="183"/>
      <c r="Y46" s="183"/>
      <c r="Z46" s="183"/>
      <c r="AA46" s="183"/>
      <c r="AB46" s="183"/>
      <c r="AC46" s="183"/>
      <c r="AD46" s="183"/>
      <c r="AE46" s="183"/>
      <c r="AF46" s="183"/>
      <c r="AG46" s="183"/>
      <c r="AH46" s="183"/>
      <c r="AI46" s="183"/>
      <c r="AJ46" s="183"/>
      <c r="AK46" s="183"/>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row>
    <row r="47" spans="1:139" s="1" customFormat="1" ht="5.15" customHeight="1" x14ac:dyDescent="0.25">
      <c r="A47"/>
      <c r="B47"/>
      <c r="C47" s="23"/>
      <c r="D47" s="107"/>
      <c r="E47" s="107"/>
      <c r="F47" s="107"/>
      <c r="G47" s="107"/>
      <c r="H47" s="107"/>
      <c r="I47" s="107"/>
      <c r="J47" s="108"/>
      <c r="K47" s="107"/>
      <c r="L47" s="108"/>
      <c r="M47" s="107"/>
      <c r="N47" s="107"/>
      <c r="O47" s="107"/>
      <c r="P47" s="108"/>
      <c r="Q47" s="107"/>
      <c r="R47" s="108"/>
      <c r="S47" s="107"/>
      <c r="T47" s="107"/>
      <c r="U47" s="107"/>
      <c r="W47" s="183"/>
      <c r="X47" s="183"/>
      <c r="Y47" s="183"/>
      <c r="Z47" s="183"/>
      <c r="AA47" s="183"/>
      <c r="AB47" s="183"/>
      <c r="AC47" s="183"/>
      <c r="AD47" s="183"/>
      <c r="AE47" s="183"/>
      <c r="AF47" s="183"/>
      <c r="AG47" s="183"/>
      <c r="AH47" s="183"/>
      <c r="AI47" s="183"/>
      <c r="AJ47" s="183"/>
      <c r="AK47" s="183"/>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row>
    <row r="48" spans="1:139" s="1" customFormat="1" ht="16" customHeight="1" x14ac:dyDescent="0.25">
      <c r="B48" s="218" t="s">
        <v>50</v>
      </c>
      <c r="C48" s="198" t="s">
        <v>42</v>
      </c>
      <c r="D48" s="202">
        <v>42</v>
      </c>
      <c r="E48" s="203">
        <v>13.513513513513514</v>
      </c>
      <c r="F48" s="203">
        <v>38.212906684747082</v>
      </c>
      <c r="G48" s="203">
        <v>31.678781766108866</v>
      </c>
      <c r="H48" s="203">
        <v>109.91050836958331</v>
      </c>
      <c r="I48" s="203">
        <v>-13.7951369301555</v>
      </c>
      <c r="J48" s="212">
        <v>94.563002332088658</v>
      </c>
      <c r="K48" s="203">
        <v>11.239243080742161</v>
      </c>
      <c r="L48" s="213">
        <v>99.375425787879109</v>
      </c>
      <c r="M48" s="203">
        <v>1.4862740224520137</v>
      </c>
      <c r="N48" s="203">
        <v>95.157330479204433</v>
      </c>
      <c r="O48" s="204">
        <v>9.6101361018855407</v>
      </c>
      <c r="P48" s="212">
        <v>39.71646097947724</v>
      </c>
      <c r="Q48" s="203">
        <v>26.271573226788398</v>
      </c>
      <c r="R48" s="213">
        <v>37.974238723892334</v>
      </c>
      <c r="S48" s="203">
        <v>33.635889292579819</v>
      </c>
      <c r="T48" s="203">
        <v>104.58790568061802</v>
      </c>
      <c r="U48" s="204">
        <v>-5.5107322626993787</v>
      </c>
      <c r="W48" s="183"/>
      <c r="X48" s="183"/>
      <c r="Y48" s="183"/>
      <c r="Z48" s="183"/>
      <c r="AA48" s="183"/>
      <c r="AB48" s="183"/>
      <c r="AC48" s="183"/>
      <c r="AD48" s="183"/>
      <c r="AE48" s="183"/>
      <c r="AF48" s="183"/>
      <c r="AG48" s="183"/>
      <c r="AH48" s="183"/>
      <c r="AI48" s="183"/>
      <c r="AJ48" s="183"/>
      <c r="AK48" s="183"/>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row>
    <row r="49" spans="2:139" s="1" customFormat="1" ht="16" customHeight="1" x14ac:dyDescent="0.25">
      <c r="B49" s="219"/>
      <c r="C49" s="199" t="s">
        <v>60</v>
      </c>
      <c r="D49" s="205">
        <v>68.341657505052027</v>
      </c>
      <c r="E49" s="91">
        <v>0.59716751027937032</v>
      </c>
      <c r="F49" s="91">
        <v>45.523616446447235</v>
      </c>
      <c r="G49" s="91">
        <v>-11.366000108919621</v>
      </c>
      <c r="H49" s="91">
        <v>150.12352453467165</v>
      </c>
      <c r="I49" s="91">
        <v>13.497267001263808</v>
      </c>
      <c r="J49" s="214">
        <v>101.45203211062393</v>
      </c>
      <c r="K49" s="91">
        <v>-2.6857030183984998</v>
      </c>
      <c r="L49" s="92">
        <v>111.99731671062969</v>
      </c>
      <c r="M49" s="91">
        <v>2.9520355408071723</v>
      </c>
      <c r="N49" s="91">
        <v>90.584341741640216</v>
      </c>
      <c r="O49" s="206">
        <v>-5.476082653043842</v>
      </c>
      <c r="P49" s="214">
        <v>69.334000316958011</v>
      </c>
      <c r="Q49" s="91">
        <v>-2.1045736539675977</v>
      </c>
      <c r="R49" s="92">
        <v>50.985228889659815</v>
      </c>
      <c r="S49" s="91">
        <v>-8.7494929308959382</v>
      </c>
      <c r="T49" s="91">
        <v>135.98840649908206</v>
      </c>
      <c r="U49" s="206">
        <v>7.2820628513287478</v>
      </c>
      <c r="W49" s="183"/>
      <c r="X49" s="183"/>
      <c r="Y49" s="183"/>
      <c r="Z49" s="183"/>
      <c r="AA49" s="183"/>
      <c r="AB49" s="183"/>
      <c r="AC49" s="183"/>
      <c r="AD49" s="183"/>
      <c r="AE49" s="183"/>
      <c r="AF49" s="183"/>
      <c r="AG49" s="183"/>
      <c r="AH49" s="183"/>
      <c r="AI49" s="183"/>
      <c r="AJ49" s="183"/>
      <c r="AK49" s="183"/>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row>
    <row r="50" spans="2:139" s="1" customFormat="1" ht="16" customHeight="1" x14ac:dyDescent="0.25">
      <c r="B50" s="219"/>
      <c r="C50" s="200" t="s">
        <v>44</v>
      </c>
      <c r="D50" s="207">
        <v>67.274322327900435</v>
      </c>
      <c r="E50" s="107">
        <v>24.724214241686475</v>
      </c>
      <c r="F50" s="107">
        <v>43.116609427502965</v>
      </c>
      <c r="G50" s="107">
        <v>1.8582210514553026</v>
      </c>
      <c r="H50" s="107">
        <v>156.02878617117767</v>
      </c>
      <c r="I50" s="107">
        <v>22.448844044389951</v>
      </c>
      <c r="J50" s="215">
        <v>87.949771827149817</v>
      </c>
      <c r="K50" s="107">
        <v>-11.061989666258059</v>
      </c>
      <c r="L50" s="108">
        <v>101.73094813303051</v>
      </c>
      <c r="M50" s="107">
        <v>-4.8284720879807494</v>
      </c>
      <c r="N50" s="107">
        <v>86.453309873943709</v>
      </c>
      <c r="O50" s="208">
        <v>-6.5497714653061454</v>
      </c>
      <c r="P50" s="215">
        <v>59.167612985649733</v>
      </c>
      <c r="Q50" s="107">
        <v>10.927234550949555</v>
      </c>
      <c r="R50" s="108">
        <v>43.862935573414383</v>
      </c>
      <c r="S50" s="107">
        <v>-3.059974721327948</v>
      </c>
      <c r="T50" s="107">
        <v>134.89205000112125</v>
      </c>
      <c r="U50" s="208">
        <v>14.428724597573273</v>
      </c>
      <c r="W50" s="183"/>
      <c r="X50" s="183"/>
      <c r="Y50" s="183"/>
      <c r="Z50" s="183"/>
      <c r="AA50" s="183"/>
      <c r="AB50" s="183"/>
      <c r="AC50" s="183"/>
      <c r="AD50" s="183"/>
      <c r="AE50" s="183"/>
      <c r="AF50" s="183"/>
      <c r="AG50" s="183"/>
      <c r="AH50" s="183"/>
      <c r="AI50" s="183"/>
      <c r="AJ50" s="183"/>
      <c r="AK50" s="183"/>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row>
    <row r="51" spans="2:139" s="1" customFormat="1" ht="16" customHeight="1" x14ac:dyDescent="0.25">
      <c r="B51" s="220"/>
      <c r="C51" s="201" t="s">
        <v>45</v>
      </c>
      <c r="D51" s="209">
        <v>68.341657505052027</v>
      </c>
      <c r="E51" s="210">
        <v>0.59716751027937032</v>
      </c>
      <c r="F51" s="210">
        <v>45.523616446447235</v>
      </c>
      <c r="G51" s="210">
        <v>-11.366000108919621</v>
      </c>
      <c r="H51" s="210">
        <v>150.12352453467165</v>
      </c>
      <c r="I51" s="210">
        <v>13.497267001263808</v>
      </c>
      <c r="J51" s="216">
        <v>101.45203211062393</v>
      </c>
      <c r="K51" s="210">
        <v>-2.6857030183984998</v>
      </c>
      <c r="L51" s="217">
        <v>111.99731671062969</v>
      </c>
      <c r="M51" s="210">
        <v>2.9520355408071723</v>
      </c>
      <c r="N51" s="210">
        <v>90.584341741640216</v>
      </c>
      <c r="O51" s="211">
        <v>-5.476082653043842</v>
      </c>
      <c r="P51" s="216">
        <v>69.334000316958011</v>
      </c>
      <c r="Q51" s="210">
        <v>-2.1045736539675977</v>
      </c>
      <c r="R51" s="217">
        <v>50.985228889659815</v>
      </c>
      <c r="S51" s="210">
        <v>-8.7494929308959382</v>
      </c>
      <c r="T51" s="210">
        <v>135.98840649908206</v>
      </c>
      <c r="U51" s="211">
        <v>7.2820628513287478</v>
      </c>
      <c r="W51" s="183"/>
      <c r="X51" s="183"/>
      <c r="Y51" s="183"/>
      <c r="Z51" s="183"/>
      <c r="AA51" s="183"/>
      <c r="AB51" s="183"/>
      <c r="AC51" s="183"/>
      <c r="AD51" s="183"/>
      <c r="AE51" s="183"/>
      <c r="AF51" s="183"/>
      <c r="AG51" s="183"/>
      <c r="AH51" s="183"/>
      <c r="AI51" s="183"/>
      <c r="AJ51" s="183"/>
      <c r="AK51" s="183"/>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row>
    <row r="52" spans="2:139" s="1" customFormat="1" ht="5.15" customHeight="1" x14ac:dyDescent="0.25">
      <c r="B52"/>
      <c r="C52" s="23"/>
      <c r="D52" s="107"/>
      <c r="E52" s="107"/>
      <c r="F52" s="107"/>
      <c r="G52" s="107"/>
      <c r="H52" s="107"/>
      <c r="I52" s="107"/>
      <c r="J52" s="108"/>
      <c r="K52" s="107"/>
      <c r="L52" s="108"/>
      <c r="M52" s="107"/>
      <c r="N52" s="107"/>
      <c r="O52" s="107"/>
      <c r="P52" s="108"/>
      <c r="Q52" s="107"/>
      <c r="R52" s="108"/>
      <c r="S52" s="107"/>
      <c r="T52" s="107"/>
      <c r="U52" s="107"/>
      <c r="W52" s="183"/>
      <c r="X52" s="183"/>
      <c r="Y52" s="183"/>
      <c r="Z52" s="183"/>
      <c r="AA52" s="183"/>
      <c r="AB52" s="183"/>
      <c r="AC52" s="183"/>
      <c r="AD52" s="183"/>
      <c r="AE52" s="183"/>
      <c r="AF52" s="183"/>
      <c r="AG52" s="183"/>
      <c r="AH52" s="183"/>
      <c r="AI52" s="183"/>
      <c r="AJ52" s="183"/>
      <c r="AK52" s="183"/>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row>
    <row r="53" spans="2:139" s="1" customFormat="1" ht="5.15" customHeight="1" x14ac:dyDescent="0.25">
      <c r="B53"/>
      <c r="C53" s="23"/>
      <c r="D53" s="107"/>
      <c r="E53" s="107"/>
      <c r="F53" s="107"/>
      <c r="G53" s="107"/>
      <c r="H53" s="107"/>
      <c r="I53" s="107"/>
      <c r="J53" s="108"/>
      <c r="K53" s="107"/>
      <c r="L53" s="108"/>
      <c r="M53" s="107"/>
      <c r="N53" s="107"/>
      <c r="O53" s="107"/>
      <c r="P53" s="108"/>
      <c r="Q53" s="107"/>
      <c r="R53" s="108"/>
      <c r="S53" s="107"/>
      <c r="T53" s="107"/>
      <c r="U53" s="107"/>
      <c r="W53" s="183"/>
      <c r="X53" s="183"/>
      <c r="Y53" s="183"/>
      <c r="Z53" s="183"/>
      <c r="AA53" s="183"/>
      <c r="AB53" s="183"/>
      <c r="AC53" s="183"/>
      <c r="AD53" s="183"/>
      <c r="AE53" s="183"/>
      <c r="AF53" s="183"/>
      <c r="AG53" s="183"/>
      <c r="AH53" s="183"/>
      <c r="AI53" s="183"/>
      <c r="AJ53" s="183"/>
      <c r="AK53" s="18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row>
    <row r="54" spans="2:139" s="1" customFormat="1" ht="16" customHeight="1" x14ac:dyDescent="0.25">
      <c r="B54" s="218" t="s">
        <v>51</v>
      </c>
      <c r="C54" s="198" t="s">
        <v>42</v>
      </c>
      <c r="D54" s="202">
        <v>49.3</v>
      </c>
      <c r="E54" s="203">
        <v>-12.339971550497866</v>
      </c>
      <c r="F54" s="203">
        <v>45.467730212456836</v>
      </c>
      <c r="G54" s="203">
        <v>12.140884366531063</v>
      </c>
      <c r="H54" s="203">
        <v>108.42854870836115</v>
      </c>
      <c r="I54" s="203">
        <v>-21.830446634443831</v>
      </c>
      <c r="J54" s="212">
        <v>92.76722779696145</v>
      </c>
      <c r="K54" s="203">
        <v>2.2737936025257457</v>
      </c>
      <c r="L54" s="213">
        <v>100.47699066807255</v>
      </c>
      <c r="M54" s="203">
        <v>-3.5631941976170336</v>
      </c>
      <c r="N54" s="203">
        <v>92.326837398444354</v>
      </c>
      <c r="O54" s="204">
        <v>6.0526556759914447</v>
      </c>
      <c r="P54" s="212">
        <v>45.734243303901998</v>
      </c>
      <c r="Q54" s="203">
        <v>-10.346763431640838</v>
      </c>
      <c r="R54" s="213">
        <v>45.68460704255466</v>
      </c>
      <c r="S54" s="203">
        <v>8.1450868816264013</v>
      </c>
      <c r="T54" s="203">
        <v>100.10864985946162</v>
      </c>
      <c r="U54" s="204">
        <v>-17.099112725766336</v>
      </c>
      <c r="W54" s="183"/>
      <c r="X54" s="183"/>
      <c r="Y54" s="183"/>
      <c r="Z54" s="183"/>
      <c r="AA54" s="183"/>
      <c r="AB54" s="183"/>
      <c r="AC54" s="183"/>
      <c r="AD54" s="183"/>
      <c r="AE54" s="183"/>
      <c r="AF54" s="183"/>
      <c r="AG54" s="183"/>
      <c r="AH54" s="183"/>
      <c r="AI54" s="183"/>
      <c r="AJ54" s="183"/>
      <c r="AK54" s="183"/>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row>
    <row r="55" spans="2:139" s="1" customFormat="1" ht="16" customHeight="1" x14ac:dyDescent="0.25">
      <c r="B55" s="219"/>
      <c r="C55" s="199" t="s">
        <v>60</v>
      </c>
      <c r="D55" s="205">
        <v>75.248556650569313</v>
      </c>
      <c r="E55" s="91">
        <v>-1.9207174352088667</v>
      </c>
      <c r="F55" s="91">
        <v>51.346742781838955</v>
      </c>
      <c r="G55" s="91">
        <v>-9.5977040924500283</v>
      </c>
      <c r="H55" s="91">
        <v>146.54981518551998</v>
      </c>
      <c r="I55" s="91">
        <v>8.4920262037283241</v>
      </c>
      <c r="J55" s="214">
        <v>103.04745140424146</v>
      </c>
      <c r="K55" s="91">
        <v>-1.0117872749797701</v>
      </c>
      <c r="L55" s="92">
        <v>113.56115607621585</v>
      </c>
      <c r="M55" s="91">
        <v>3.5745743890784705</v>
      </c>
      <c r="N55" s="91">
        <v>90.741812574611174</v>
      </c>
      <c r="O55" s="206">
        <v>-4.4280767660502738</v>
      </c>
      <c r="P55" s="214">
        <v>77.541719846888512</v>
      </c>
      <c r="Q55" s="91">
        <v>-2.9130711355908754</v>
      </c>
      <c r="R55" s="92">
        <v>58.309954710537234</v>
      </c>
      <c r="S55" s="91">
        <v>-6.3662067757998129</v>
      </c>
      <c r="T55" s="91">
        <v>132.9819586240836</v>
      </c>
      <c r="U55" s="206">
        <v>3.6879159983838559</v>
      </c>
      <c r="W55" s="183"/>
      <c r="X55" s="183"/>
      <c r="Y55" s="183"/>
      <c r="Z55" s="183"/>
      <c r="AA55" s="183"/>
      <c r="AB55" s="183"/>
      <c r="AC55" s="183"/>
      <c r="AD55" s="183"/>
      <c r="AE55" s="183"/>
      <c r="AF55" s="183"/>
      <c r="AG55" s="183"/>
      <c r="AH55" s="183"/>
      <c r="AI55" s="183"/>
      <c r="AJ55" s="183"/>
      <c r="AK55" s="183"/>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row>
    <row r="56" spans="2:139" s="1" customFormat="1" ht="16" customHeight="1" x14ac:dyDescent="0.25">
      <c r="B56" s="219"/>
      <c r="C56" s="200" t="s">
        <v>44</v>
      </c>
      <c r="D56" s="207">
        <v>70.532688140738799</v>
      </c>
      <c r="E56" s="107">
        <v>3.8184947723736804</v>
      </c>
      <c r="F56" s="107">
        <v>48.786903188993634</v>
      </c>
      <c r="G56" s="107">
        <v>2.8216646150011786</v>
      </c>
      <c r="H56" s="107">
        <v>144.57299711667503</v>
      </c>
      <c r="I56" s="107">
        <v>0.96947482916656569</v>
      </c>
      <c r="J56" s="215">
        <v>90.270502158086828</v>
      </c>
      <c r="K56" s="107">
        <v>-9.6001304213372709</v>
      </c>
      <c r="L56" s="108">
        <v>102.31881575474246</v>
      </c>
      <c r="M56" s="107">
        <v>-3.8935358248769929</v>
      </c>
      <c r="N56" s="107">
        <v>88.224733146310683</v>
      </c>
      <c r="O56" s="208">
        <v>-5.9377843576284857</v>
      </c>
      <c r="P56" s="215">
        <v>63.670211770242268</v>
      </c>
      <c r="Q56" s="107">
        <v>-6.1482161272434093</v>
      </c>
      <c r="R56" s="108">
        <v>49.918181586390965</v>
      </c>
      <c r="S56" s="107">
        <v>-1.1817337325187627</v>
      </c>
      <c r="T56" s="107">
        <v>127.54914090780997</v>
      </c>
      <c r="U56" s="208">
        <v>-5.0258748532193174</v>
      </c>
      <c r="W56" s="183"/>
      <c r="X56" s="183"/>
      <c r="Y56" s="183"/>
      <c r="Z56" s="183"/>
      <c r="AA56" s="183"/>
      <c r="AB56" s="183"/>
      <c r="AC56" s="183"/>
      <c r="AD56" s="183"/>
      <c r="AE56" s="183"/>
      <c r="AF56" s="183"/>
      <c r="AG56" s="183"/>
      <c r="AH56" s="183"/>
      <c r="AI56" s="183"/>
      <c r="AJ56" s="183"/>
      <c r="AK56" s="183"/>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row>
    <row r="57" spans="2:139" s="1" customFormat="1" ht="16" customHeight="1" x14ac:dyDescent="0.25">
      <c r="B57" s="220"/>
      <c r="C57" s="201" t="s">
        <v>45</v>
      </c>
      <c r="D57" s="209">
        <v>75.248556650569313</v>
      </c>
      <c r="E57" s="210">
        <v>-1.9207174352088667</v>
      </c>
      <c r="F57" s="210">
        <v>51.346742781838955</v>
      </c>
      <c r="G57" s="210">
        <v>-9.5977040924500283</v>
      </c>
      <c r="H57" s="210">
        <v>146.54981518551998</v>
      </c>
      <c r="I57" s="210">
        <v>8.4920262037283241</v>
      </c>
      <c r="J57" s="216">
        <v>103.04745140424146</v>
      </c>
      <c r="K57" s="210">
        <v>-1.0117872749797701</v>
      </c>
      <c r="L57" s="217">
        <v>113.56115607621585</v>
      </c>
      <c r="M57" s="210">
        <v>3.5745743890784705</v>
      </c>
      <c r="N57" s="210">
        <v>90.741812574611174</v>
      </c>
      <c r="O57" s="211">
        <v>-4.4280767660502738</v>
      </c>
      <c r="P57" s="216">
        <v>77.541719846888512</v>
      </c>
      <c r="Q57" s="210">
        <v>-2.9130711355908754</v>
      </c>
      <c r="R57" s="217">
        <v>58.309954710537234</v>
      </c>
      <c r="S57" s="210">
        <v>-6.3662067757998129</v>
      </c>
      <c r="T57" s="210">
        <v>132.9819586240836</v>
      </c>
      <c r="U57" s="211">
        <v>3.6879159983838559</v>
      </c>
      <c r="W57" s="183"/>
      <c r="X57" s="183"/>
      <c r="Y57" s="183"/>
      <c r="Z57" s="183"/>
      <c r="AA57" s="183"/>
      <c r="AB57" s="183"/>
      <c r="AC57" s="183"/>
      <c r="AD57" s="183"/>
      <c r="AE57" s="183"/>
      <c r="AF57" s="183"/>
      <c r="AG57" s="183"/>
      <c r="AH57" s="183"/>
      <c r="AI57" s="183"/>
      <c r="AJ57" s="183"/>
      <c r="AK57" s="183"/>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row>
    <row r="58" spans="2:139" s="1" customFormat="1" ht="5.15" customHeight="1" x14ac:dyDescent="0.25">
      <c r="B58"/>
      <c r="C58" s="23"/>
      <c r="D58" s="107"/>
      <c r="E58" s="107"/>
      <c r="F58" s="107"/>
      <c r="G58" s="107"/>
      <c r="H58" s="107"/>
      <c r="I58" s="107"/>
      <c r="J58" s="108"/>
      <c r="K58" s="107"/>
      <c r="L58" s="108"/>
      <c r="M58" s="107"/>
      <c r="N58" s="107"/>
      <c r="O58" s="107"/>
      <c r="P58" s="108"/>
      <c r="Q58" s="107"/>
      <c r="R58" s="108"/>
      <c r="S58" s="107"/>
      <c r="T58" s="107"/>
      <c r="U58" s="107"/>
      <c r="W58" s="183"/>
      <c r="X58" s="183"/>
      <c r="Y58" s="183"/>
      <c r="Z58" s="183"/>
      <c r="AA58" s="183"/>
      <c r="AB58" s="183"/>
      <c r="AC58" s="183"/>
      <c r="AD58" s="183"/>
      <c r="AE58" s="183"/>
      <c r="AF58" s="183"/>
      <c r="AG58" s="183"/>
      <c r="AH58" s="183"/>
      <c r="AI58" s="183"/>
      <c r="AJ58" s="183"/>
      <c r="AK58" s="183"/>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row>
    <row r="59" spans="2:139" s="1" customFormat="1" ht="16" customHeight="1" x14ac:dyDescent="0.3">
      <c r="B59" s="533" t="s">
        <v>59</v>
      </c>
      <c r="C59" s="534"/>
      <c r="D59" s="307"/>
      <c r="E59" s="308"/>
      <c r="F59" s="308"/>
      <c r="G59" s="308"/>
      <c r="H59" s="308"/>
      <c r="I59" s="308"/>
      <c r="J59" s="308"/>
      <c r="K59" s="308"/>
      <c r="L59" s="308"/>
      <c r="M59" s="308"/>
      <c r="N59" s="308"/>
      <c r="O59" s="308"/>
      <c r="P59" s="308"/>
      <c r="Q59" s="308"/>
      <c r="R59" s="308"/>
      <c r="S59" s="308"/>
      <c r="T59" s="308"/>
      <c r="U59" s="309"/>
      <c r="W59" s="183"/>
      <c r="X59" s="183"/>
      <c r="Y59" s="183"/>
      <c r="Z59" s="183"/>
      <c r="AA59" s="183"/>
      <c r="AB59" s="183"/>
      <c r="AC59" s="183"/>
      <c r="AD59" s="183"/>
      <c r="AE59" s="183"/>
      <c r="AF59" s="183"/>
      <c r="AG59" s="183"/>
      <c r="AH59" s="183"/>
      <c r="AI59" s="183"/>
      <c r="AJ59" s="183"/>
      <c r="AK59" s="183"/>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row>
    <row r="60" spans="2:139" ht="16" customHeight="1" x14ac:dyDescent="0.25">
      <c r="B60" s="235" t="s">
        <v>40</v>
      </c>
      <c r="C60" s="239" t="s">
        <v>42</v>
      </c>
      <c r="D60" s="152">
        <v>40.156521739130433</v>
      </c>
      <c r="E60" s="160">
        <v>-20.006928806513077</v>
      </c>
      <c r="F60" s="160">
        <v>45.048973532071791</v>
      </c>
      <c r="G60" s="160">
        <v>-9.2083924888819876E-2</v>
      </c>
      <c r="H60" s="160">
        <v>89.139704172264288</v>
      </c>
      <c r="I60" s="153">
        <v>-19.933200154682634</v>
      </c>
      <c r="J60" s="221">
        <v>115.62852131512376</v>
      </c>
      <c r="K60" s="160">
        <v>-6.1236369426241009</v>
      </c>
      <c r="L60" s="222">
        <v>144.96026037596386</v>
      </c>
      <c r="M60" s="160">
        <v>-8.889059360421923</v>
      </c>
      <c r="N60" s="160">
        <v>79.765668891069652</v>
      </c>
      <c r="O60" s="153">
        <v>3.0352254058460884</v>
      </c>
      <c r="P60" s="221">
        <v>46.432392298542744</v>
      </c>
      <c r="Q60" s="160">
        <v>-24.905414065657041</v>
      </c>
      <c r="R60" s="222">
        <v>65.303109328790313</v>
      </c>
      <c r="S60" s="160">
        <v>-8.9729578905659686</v>
      </c>
      <c r="T60" s="160">
        <v>71.102881280527328</v>
      </c>
      <c r="U60" s="153">
        <v>-17.502992304129624</v>
      </c>
    </row>
    <row r="61" spans="2:139" ht="16" customHeight="1" x14ac:dyDescent="0.25">
      <c r="B61" s="236" t="s">
        <v>69</v>
      </c>
      <c r="C61" s="199" t="s">
        <v>60</v>
      </c>
      <c r="D61" s="154">
        <v>62.126087601178888</v>
      </c>
      <c r="E61" s="84">
        <v>-1.3197270246722017</v>
      </c>
      <c r="F61" s="84">
        <v>53.91849084726271</v>
      </c>
      <c r="G61" s="84">
        <v>-6.8248451541604425</v>
      </c>
      <c r="H61" s="84">
        <v>115.22223011984183</v>
      </c>
      <c r="I61" s="155">
        <v>5.9083541514866118</v>
      </c>
      <c r="J61" s="223">
        <v>131.62546648033683</v>
      </c>
      <c r="K61" s="84">
        <v>-1.0872396503333066</v>
      </c>
      <c r="L61" s="93">
        <v>163.05167850393448</v>
      </c>
      <c r="M61" s="84">
        <v>1.7829483724005979</v>
      </c>
      <c r="N61" s="84">
        <v>80.726225996600618</v>
      </c>
      <c r="O61" s="155">
        <v>-2.8199104748199484</v>
      </c>
      <c r="P61" s="223">
        <v>81.773752611034411</v>
      </c>
      <c r="Q61" s="84">
        <v>-2.3926180795171081</v>
      </c>
      <c r="R61" s="93">
        <v>87.915004350452136</v>
      </c>
      <c r="S61" s="84">
        <v>-5.1635802473548091</v>
      </c>
      <c r="T61" s="84">
        <v>93.014557884866733</v>
      </c>
      <c r="U61" s="155">
        <v>2.9218333790594335</v>
      </c>
    </row>
    <row r="62" spans="2:139" ht="16" customHeight="1" x14ac:dyDescent="0.25">
      <c r="B62" s="236"/>
      <c r="C62" s="200" t="s">
        <v>44</v>
      </c>
      <c r="D62" s="156">
        <v>55.371346422843786</v>
      </c>
      <c r="E62" s="105">
        <v>-1.4532179940758794</v>
      </c>
      <c r="F62" s="105">
        <v>53.876002026338682</v>
      </c>
      <c r="G62" s="105">
        <v>-1.5411865935820626</v>
      </c>
      <c r="H62" s="105">
        <v>102.77552962406911</v>
      </c>
      <c r="I62" s="157">
        <v>8.9345581632257448E-2</v>
      </c>
      <c r="J62" s="224">
        <v>120.1614849410398</v>
      </c>
      <c r="K62" s="105">
        <v>-9.8068342249555194</v>
      </c>
      <c r="L62" s="127">
        <v>154.98228153632814</v>
      </c>
      <c r="M62" s="105">
        <v>-5.7747271779873364</v>
      </c>
      <c r="N62" s="105">
        <v>77.532401607388735</v>
      </c>
      <c r="O62" s="157">
        <v>-4.2792203473739505</v>
      </c>
      <c r="P62" s="224">
        <v>66.535032093536429</v>
      </c>
      <c r="Q62" s="105">
        <v>-11.117537539425154</v>
      </c>
      <c r="R62" s="127">
        <v>83.498257140978069</v>
      </c>
      <c r="S62" s="105">
        <v>-7.2269144504863183</v>
      </c>
      <c r="T62" s="105">
        <v>79.684336382254045</v>
      </c>
      <c r="U62" s="157">
        <v>-4.1936980600503801</v>
      </c>
    </row>
    <row r="63" spans="2:139" ht="16" customHeight="1" x14ac:dyDescent="0.25">
      <c r="B63" s="237"/>
      <c r="C63" s="240" t="s">
        <v>45</v>
      </c>
      <c r="D63" s="158">
        <v>62.126087601178888</v>
      </c>
      <c r="E63" s="161">
        <v>-1.3197270246722017</v>
      </c>
      <c r="F63" s="161">
        <v>53.91849084726271</v>
      </c>
      <c r="G63" s="161">
        <v>-6.8248451541604425</v>
      </c>
      <c r="H63" s="161">
        <v>115.22223011984183</v>
      </c>
      <c r="I63" s="159">
        <v>5.9083541514866118</v>
      </c>
      <c r="J63" s="225">
        <v>131.62546648033683</v>
      </c>
      <c r="K63" s="161">
        <v>-1.0872396503333066</v>
      </c>
      <c r="L63" s="226">
        <v>163.05167850393448</v>
      </c>
      <c r="M63" s="161">
        <v>1.7829483724005979</v>
      </c>
      <c r="N63" s="161">
        <v>80.726225996600618</v>
      </c>
      <c r="O63" s="159">
        <v>-2.8199104748199484</v>
      </c>
      <c r="P63" s="225">
        <v>81.773752611034411</v>
      </c>
      <c r="Q63" s="161">
        <v>-2.3926180795171081</v>
      </c>
      <c r="R63" s="226">
        <v>87.915004350452136</v>
      </c>
      <c r="S63" s="161">
        <v>-5.1635802473548091</v>
      </c>
      <c r="T63" s="161">
        <v>93.014557884866733</v>
      </c>
      <c r="U63" s="159">
        <v>2.9218333790594335</v>
      </c>
    </row>
    <row r="64" spans="2:139" ht="5.15" customHeight="1" x14ac:dyDescent="0.25">
      <c r="D64" s="105"/>
      <c r="E64" s="105"/>
      <c r="F64" s="105"/>
      <c r="G64" s="105"/>
      <c r="H64" s="105"/>
      <c r="I64" s="105"/>
      <c r="J64" s="105"/>
      <c r="K64" s="105"/>
      <c r="L64" s="105"/>
      <c r="M64" s="105"/>
      <c r="N64" s="105"/>
      <c r="O64" s="105"/>
      <c r="P64" s="105"/>
      <c r="Q64" s="105"/>
      <c r="R64" s="105"/>
      <c r="S64" s="105"/>
      <c r="T64" s="105"/>
      <c r="U64" s="105"/>
    </row>
    <row r="65" spans="2:21" ht="5.15" customHeight="1" x14ac:dyDescent="0.25">
      <c r="D65" s="105"/>
      <c r="E65" s="105"/>
      <c r="F65" s="105"/>
      <c r="G65" s="105"/>
      <c r="H65" s="105"/>
      <c r="I65" s="105"/>
      <c r="J65" s="105"/>
      <c r="K65" s="105"/>
      <c r="L65" s="105"/>
      <c r="M65" s="105"/>
      <c r="N65" s="105"/>
      <c r="O65" s="105"/>
      <c r="P65" s="105"/>
      <c r="Q65" s="105"/>
      <c r="R65" s="105"/>
      <c r="S65" s="105"/>
      <c r="T65" s="105"/>
      <c r="U65" s="105"/>
    </row>
    <row r="66" spans="2:21" ht="16" customHeight="1" x14ac:dyDescent="0.25">
      <c r="B66" s="238" t="s">
        <v>52</v>
      </c>
      <c r="C66" s="239" t="s">
        <v>42</v>
      </c>
      <c r="D66" s="152">
        <v>45.65</v>
      </c>
      <c r="E66" s="160">
        <v>-4.2753960857409137</v>
      </c>
      <c r="F66" s="160">
        <v>41.840318448601963</v>
      </c>
      <c r="G66" s="160">
        <v>18.116954481259913</v>
      </c>
      <c r="H66" s="160">
        <v>109.10528813512254</v>
      </c>
      <c r="I66" s="153">
        <v>-18.957778470789755</v>
      </c>
      <c r="J66" s="221">
        <v>93.593323421006829</v>
      </c>
      <c r="K66" s="160">
        <v>5.4684248531556943</v>
      </c>
      <c r="L66" s="222">
        <v>99.973959171960303</v>
      </c>
      <c r="M66" s="160">
        <v>-1.8966094266330666</v>
      </c>
      <c r="N66" s="160">
        <v>93.617702245863399</v>
      </c>
      <c r="O66" s="153">
        <v>7.5074207290325985</v>
      </c>
      <c r="P66" s="221">
        <v>42.725352141689619</v>
      </c>
      <c r="Q66" s="160">
        <v>0.95923194529127931</v>
      </c>
      <c r="R66" s="222">
        <v>41.829422883223494</v>
      </c>
      <c r="S66" s="160">
        <v>15.876737188116449</v>
      </c>
      <c r="T66" s="160">
        <v>102.14186378083033</v>
      </c>
      <c r="U66" s="153">
        <v>-12.873597932437304</v>
      </c>
    </row>
    <row r="67" spans="2:21" ht="16" customHeight="1" x14ac:dyDescent="0.25">
      <c r="B67" s="236" t="s">
        <v>55</v>
      </c>
      <c r="C67" s="199" t="s">
        <v>60</v>
      </c>
      <c r="D67" s="154">
        <v>71.79510707781067</v>
      </c>
      <c r="E67" s="84">
        <v>-0.79875219076313198</v>
      </c>
      <c r="F67" s="84">
        <v>48.435179614143095</v>
      </c>
      <c r="G67" s="84">
        <v>-10.422332542287398</v>
      </c>
      <c r="H67" s="84">
        <v>148.22925743181608</v>
      </c>
      <c r="I67" s="155">
        <v>10.743280802737267</v>
      </c>
      <c r="J67" s="223">
        <v>102.28811275722758</v>
      </c>
      <c r="K67" s="84">
        <v>-1.8074791854707077</v>
      </c>
      <c r="L67" s="93">
        <v>112.82623959577802</v>
      </c>
      <c r="M67" s="84">
        <v>3.2885681334146182</v>
      </c>
      <c r="N67" s="84">
        <v>90.659861680841857</v>
      </c>
      <c r="O67" s="155">
        <v>-4.9337960734463087</v>
      </c>
      <c r="P67" s="223">
        <v>73.437860081923262</v>
      </c>
      <c r="Q67" s="84">
        <v>-2.5917940966423045</v>
      </c>
      <c r="R67" s="93">
        <v>54.647591800098525</v>
      </c>
      <c r="S67" s="84">
        <v>-7.476509915616945</v>
      </c>
      <c r="T67" s="84">
        <v>134.38443975822346</v>
      </c>
      <c r="U67" s="155">
        <v>5.2794331628861961</v>
      </c>
    </row>
    <row r="68" spans="2:21" ht="16" customHeight="1" x14ac:dyDescent="0.25">
      <c r="B68" s="236"/>
      <c r="C68" s="200" t="s">
        <v>44</v>
      </c>
      <c r="D68" s="233">
        <v>68.90350523431961</v>
      </c>
      <c r="E68" s="41">
        <v>13.070634694036222</v>
      </c>
      <c r="F68" s="41">
        <v>45.951756308248299</v>
      </c>
      <c r="G68" s="41">
        <v>2.3674047402885039</v>
      </c>
      <c r="H68" s="41">
        <v>149.94749008527342</v>
      </c>
      <c r="I68" s="228">
        <v>10.455701188188151</v>
      </c>
      <c r="J68" s="227">
        <v>89.137573145341719</v>
      </c>
      <c r="K68" s="41">
        <v>-10.350050353076508</v>
      </c>
      <c r="L68" s="109">
        <v>102.0430171707841</v>
      </c>
      <c r="M68" s="41">
        <v>-4.3339972811505945</v>
      </c>
      <c r="N68" s="41">
        <v>87.352937630368956</v>
      </c>
      <c r="O68" s="228">
        <v>-6.2886008623213332</v>
      </c>
      <c r="P68" s="227">
        <v>61.418912377946</v>
      </c>
      <c r="Q68" s="41">
        <v>1.3677670686602783</v>
      </c>
      <c r="R68" s="109">
        <v>46.890558579902674</v>
      </c>
      <c r="S68" s="41">
        <v>-2.0691957979400244</v>
      </c>
      <c r="T68" s="41">
        <v>130.98353749249256</v>
      </c>
      <c r="U68" s="228">
        <v>3.5095830107846764</v>
      </c>
    </row>
    <row r="69" spans="2:21" ht="16" customHeight="1" x14ac:dyDescent="0.25">
      <c r="B69" s="237"/>
      <c r="C69" s="240" t="s">
        <v>45</v>
      </c>
      <c r="D69" s="234">
        <v>71.79510707781067</v>
      </c>
      <c r="E69" s="230">
        <v>-0.79875219076313198</v>
      </c>
      <c r="F69" s="230">
        <v>48.435179614143095</v>
      </c>
      <c r="G69" s="230">
        <v>-10.422332542287398</v>
      </c>
      <c r="H69" s="230">
        <v>148.22925743181608</v>
      </c>
      <c r="I69" s="232">
        <v>10.743280802737267</v>
      </c>
      <c r="J69" s="229">
        <v>102.28811275722758</v>
      </c>
      <c r="K69" s="230">
        <v>-1.8074791854707077</v>
      </c>
      <c r="L69" s="231">
        <v>112.82623959577802</v>
      </c>
      <c r="M69" s="230">
        <v>3.2885681334146182</v>
      </c>
      <c r="N69" s="230">
        <v>90.659861680841857</v>
      </c>
      <c r="O69" s="232">
        <v>-4.9337960734463087</v>
      </c>
      <c r="P69" s="229">
        <v>73.437860081923262</v>
      </c>
      <c r="Q69" s="230">
        <v>-2.5917940966423045</v>
      </c>
      <c r="R69" s="231">
        <v>54.647591800098525</v>
      </c>
      <c r="S69" s="230">
        <v>-7.476509915616945</v>
      </c>
      <c r="T69" s="230">
        <v>134.38443975822346</v>
      </c>
      <c r="U69" s="232">
        <v>5.2794331628861961</v>
      </c>
    </row>
    <row r="70" spans="2:21" ht="5.15" customHeight="1" x14ac:dyDescent="0.25">
      <c r="D70" s="41"/>
      <c r="E70" s="41"/>
      <c r="F70" s="41"/>
      <c r="G70" s="41"/>
      <c r="H70" s="41"/>
      <c r="I70" s="41"/>
      <c r="J70" s="109"/>
      <c r="K70" s="41"/>
      <c r="L70" s="109"/>
      <c r="M70" s="41"/>
      <c r="N70" s="41"/>
      <c r="O70" s="41"/>
      <c r="P70" s="109"/>
      <c r="Q70" s="41"/>
      <c r="R70" s="109"/>
      <c r="S70" s="41"/>
      <c r="T70" s="41"/>
      <c r="U70" s="41"/>
    </row>
    <row r="71" spans="2:21" ht="5.15" customHeight="1" x14ac:dyDescent="0.25">
      <c r="D71" s="41"/>
      <c r="E71" s="41"/>
      <c r="F71" s="41"/>
      <c r="G71" s="41"/>
      <c r="H71" s="41"/>
      <c r="I71" s="41"/>
      <c r="J71" s="109"/>
      <c r="K71" s="41"/>
      <c r="L71" s="109"/>
      <c r="M71" s="41"/>
      <c r="N71" s="41"/>
      <c r="O71" s="41"/>
      <c r="P71" s="109"/>
      <c r="Q71" s="41"/>
      <c r="R71" s="109"/>
      <c r="S71" s="41"/>
      <c r="T71" s="41"/>
      <c r="U71" s="41"/>
    </row>
    <row r="72" spans="2:21" ht="16" customHeight="1" x14ac:dyDescent="0.25">
      <c r="B72" s="238" t="s">
        <v>12</v>
      </c>
      <c r="C72" s="239" t="s">
        <v>42</v>
      </c>
      <c r="D72" s="152">
        <v>41.574193548387093</v>
      </c>
      <c r="E72" s="160">
        <v>-15.96244131455399</v>
      </c>
      <c r="F72" s="160">
        <v>44.220933510531189</v>
      </c>
      <c r="G72" s="160">
        <v>4.5814120288496083</v>
      </c>
      <c r="H72" s="160">
        <v>94.014735212422025</v>
      </c>
      <c r="I72" s="153">
        <v>-19.643885987823932</v>
      </c>
      <c r="J72" s="221">
        <v>109.38453134698945</v>
      </c>
      <c r="K72" s="160">
        <v>-3.6558525538239577</v>
      </c>
      <c r="L72" s="222">
        <v>133.97587769227266</v>
      </c>
      <c r="M72" s="160">
        <v>-7.7250488767570689</v>
      </c>
      <c r="N72" s="160">
        <v>81.644944770007967</v>
      </c>
      <c r="O72" s="153">
        <v>4.4098601770032584</v>
      </c>
      <c r="P72" s="221">
        <v>45.47573677419355</v>
      </c>
      <c r="Q72" s="160">
        <v>-19.034730549927176</v>
      </c>
      <c r="R72" s="222">
        <v>59.245383794450483</v>
      </c>
      <c r="S72" s="160">
        <v>-3.4975531663817203</v>
      </c>
      <c r="T72" s="160">
        <v>76.758278639851198</v>
      </c>
      <c r="U72" s="153">
        <v>-16.100293716213642</v>
      </c>
    </row>
    <row r="73" spans="2:21" ht="16" customHeight="1" x14ac:dyDescent="0.25">
      <c r="B73" s="236"/>
      <c r="C73" s="199" t="s">
        <v>60</v>
      </c>
      <c r="D73" s="154">
        <v>64.881095890410961</v>
      </c>
      <c r="E73" s="84">
        <v>-1.1272733345580253</v>
      </c>
      <c r="F73" s="84">
        <v>52.356144067069259</v>
      </c>
      <c r="G73" s="84">
        <v>-7.802232006537575</v>
      </c>
      <c r="H73" s="84">
        <v>123.92260172425416</v>
      </c>
      <c r="I73" s="155">
        <v>7.2398267520455146</v>
      </c>
      <c r="J73" s="223">
        <v>122.37554421998513</v>
      </c>
      <c r="K73" s="84">
        <v>-1.3535690083980505</v>
      </c>
      <c r="L73" s="93">
        <v>149.81278950974897</v>
      </c>
      <c r="M73" s="84">
        <v>2.3447663335721849</v>
      </c>
      <c r="N73" s="84">
        <v>81.685645544983089</v>
      </c>
      <c r="O73" s="155">
        <v>-3.6136047542638918</v>
      </c>
      <c r="P73" s="223">
        <v>79.398594191780816</v>
      </c>
      <c r="Q73" s="84">
        <v>-2.4655839204595633</v>
      </c>
      <c r="R73" s="93">
        <v>78.436199906619379</v>
      </c>
      <c r="S73" s="84">
        <v>-5.6404097823218766</v>
      </c>
      <c r="T73" s="84">
        <v>101.22697719459535</v>
      </c>
      <c r="U73" s="155">
        <v>3.3646032740692369</v>
      </c>
    </row>
    <row r="74" spans="2:21" ht="16" customHeight="1" x14ac:dyDescent="0.25">
      <c r="B74" s="236"/>
      <c r="C74" s="200" t="s">
        <v>44</v>
      </c>
      <c r="D74" s="156">
        <v>59.195652173913047</v>
      </c>
      <c r="E74" s="105">
        <v>2.8944981862152357</v>
      </c>
      <c r="F74" s="105">
        <v>51.636541279921836</v>
      </c>
      <c r="G74" s="105">
        <v>-0.58655858809457739</v>
      </c>
      <c r="H74" s="105">
        <v>114.63907284768212</v>
      </c>
      <c r="I74" s="157">
        <v>3.5015956845177008</v>
      </c>
      <c r="J74" s="224">
        <v>109.95600146896805</v>
      </c>
      <c r="K74" s="105">
        <v>-10.684230308414381</v>
      </c>
      <c r="L74" s="127">
        <v>141.66828642384107</v>
      </c>
      <c r="M74" s="105">
        <v>-5.7806179886083831</v>
      </c>
      <c r="N74" s="105">
        <v>77.615113618303624</v>
      </c>
      <c r="O74" s="157">
        <v>-5.20446241009427</v>
      </c>
      <c r="P74" s="224">
        <v>65.089172173913042</v>
      </c>
      <c r="Q74" s="105">
        <v>-8.0989869746872589</v>
      </c>
      <c r="R74" s="127">
        <v>73.152603199804588</v>
      </c>
      <c r="S74" s="105">
        <v>-6.3332698654458373</v>
      </c>
      <c r="T74" s="105">
        <v>88.977246641698343</v>
      </c>
      <c r="U74" s="157">
        <v>-1.8851059567307757</v>
      </c>
    </row>
    <row r="75" spans="2:21" ht="16" customHeight="1" x14ac:dyDescent="0.25">
      <c r="B75" s="237"/>
      <c r="C75" s="240" t="s">
        <v>45</v>
      </c>
      <c r="D75" s="158">
        <v>64.881095890410961</v>
      </c>
      <c r="E75" s="161">
        <v>-1.1272733345580253</v>
      </c>
      <c r="F75" s="161">
        <v>52.356144067069259</v>
      </c>
      <c r="G75" s="161">
        <v>-7.802232006537575</v>
      </c>
      <c r="H75" s="161">
        <v>123.92260172425416</v>
      </c>
      <c r="I75" s="159">
        <v>7.2398267520455146</v>
      </c>
      <c r="J75" s="225">
        <v>122.37554421998513</v>
      </c>
      <c r="K75" s="161">
        <v>-1.3535690083980505</v>
      </c>
      <c r="L75" s="226">
        <v>149.81278950974897</v>
      </c>
      <c r="M75" s="161">
        <v>2.3447663335721849</v>
      </c>
      <c r="N75" s="161">
        <v>81.685645544983089</v>
      </c>
      <c r="O75" s="159">
        <v>-3.6136047542638918</v>
      </c>
      <c r="P75" s="225">
        <v>79.398594191780816</v>
      </c>
      <c r="Q75" s="161">
        <v>-2.4655839204595633</v>
      </c>
      <c r="R75" s="226">
        <v>78.436199906619379</v>
      </c>
      <c r="S75" s="161">
        <v>-5.6404097823218766</v>
      </c>
      <c r="T75" s="161">
        <v>101.22697719459535</v>
      </c>
      <c r="U75" s="159">
        <v>3.3646032740692369</v>
      </c>
    </row>
    <row r="76" spans="2:21" ht="10" customHeight="1" x14ac:dyDescent="0.25"/>
    <row r="77" spans="2:21" ht="24" customHeight="1" x14ac:dyDescent="0.25">
      <c r="B77" s="529" t="s">
        <v>119</v>
      </c>
      <c r="C77" s="529"/>
      <c r="D77" s="529"/>
      <c r="E77" s="529"/>
      <c r="F77" s="529"/>
      <c r="G77" s="529"/>
      <c r="H77" s="529"/>
      <c r="I77" s="529"/>
      <c r="J77" s="529"/>
      <c r="K77" s="529"/>
      <c r="L77" s="529"/>
      <c r="M77" s="529"/>
      <c r="N77" s="529"/>
      <c r="O77" s="529"/>
      <c r="P77" s="529"/>
      <c r="Q77" s="529"/>
      <c r="R77" s="529"/>
      <c r="S77" s="529"/>
      <c r="T77" s="529"/>
      <c r="U77" s="529"/>
    </row>
    <row r="78" spans="2:21" ht="10" customHeight="1" x14ac:dyDescent="0.35">
      <c r="S78" s="40"/>
    </row>
    <row r="79" spans="2:21" s="151" customFormat="1" x14ac:dyDescent="0.25"/>
    <row r="80" spans="2:21"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row r="95" s="151" customFormat="1" x14ac:dyDescent="0.25"/>
    <row r="96" s="151" customFormat="1" x14ac:dyDescent="0.25"/>
    <row r="97" s="151" customFormat="1" x14ac:dyDescent="0.25"/>
    <row r="98" s="151" customFormat="1" x14ac:dyDescent="0.25"/>
    <row r="99" s="151" customFormat="1" x14ac:dyDescent="0.25"/>
    <row r="100" s="151" customFormat="1" x14ac:dyDescent="0.25"/>
    <row r="101" s="151" customFormat="1" x14ac:dyDescent="0.25"/>
    <row r="102" s="151" customFormat="1" x14ac:dyDescent="0.25"/>
    <row r="103" s="151" customFormat="1" x14ac:dyDescent="0.25"/>
    <row r="104" s="151" customFormat="1" x14ac:dyDescent="0.25"/>
    <row r="105" s="151" customFormat="1" x14ac:dyDescent="0.25"/>
    <row r="106" s="151" customFormat="1" x14ac:dyDescent="0.25"/>
    <row r="107" s="151" customFormat="1" x14ac:dyDescent="0.25"/>
    <row r="108" s="151" customFormat="1" x14ac:dyDescent="0.25"/>
    <row r="109" s="151" customFormat="1" x14ac:dyDescent="0.25"/>
  </sheetData>
  <mergeCells count="15">
    <mergeCell ref="O3:U3"/>
    <mergeCell ref="B59:C59"/>
    <mergeCell ref="P16:Q16"/>
    <mergeCell ref="R16:S16"/>
    <mergeCell ref="D15:I15"/>
    <mergeCell ref="J15:O15"/>
    <mergeCell ref="P15:U15"/>
    <mergeCell ref="D16:E16"/>
    <mergeCell ref="F16:G16"/>
    <mergeCell ref="H16:I16"/>
    <mergeCell ref="B77:U77"/>
    <mergeCell ref="J16:K16"/>
    <mergeCell ref="T16:U16"/>
    <mergeCell ref="L16:M16"/>
    <mergeCell ref="N16:O16"/>
  </mergeCells>
  <phoneticPr fontId="3" type="noConversion"/>
  <printOptions horizontalCentered="1" verticalCentered="1"/>
  <pageMargins left="0.25" right="0.25" top="0.25" bottom="0.25" header="0" footer="0"/>
  <pageSetup scale="53" orientation="landscape" r:id="rId1"/>
  <headerFooter alignWithMargins="0"/>
  <rowBreaks count="1" manualBreakCount="1">
    <brk id="79" max="16383" man="1"/>
  </rowBreaks>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W94"/>
  <sheetViews>
    <sheetView showGridLines="0" zoomScale="55" zoomScaleNormal="75" workbookViewId="0"/>
  </sheetViews>
  <sheetFormatPr defaultRowHeight="12.5" x14ac:dyDescent="0.25"/>
  <cols>
    <col min="1" max="1" width="2.1796875" customWidth="1"/>
    <col min="2" max="2" width="23" customWidth="1"/>
    <col min="3" max="33" width="10.26953125" customWidth="1"/>
    <col min="34" max="34" width="2.7265625" customWidth="1"/>
    <col min="35" max="38" width="9.26953125" style="151" customWidth="1"/>
    <col min="39" max="49" width="9.1796875" style="151" customWidth="1"/>
  </cols>
  <sheetData>
    <row r="1" spans="1:33" ht="40" customHeight="1" x14ac:dyDescent="0.35">
      <c r="A1" s="5"/>
      <c r="B1" s="369" t="s">
        <v>125</v>
      </c>
      <c r="AA1" s="538"/>
      <c r="AB1" s="538"/>
      <c r="AC1" s="538"/>
      <c r="AD1" s="538"/>
      <c r="AE1" s="538"/>
      <c r="AF1" s="538"/>
      <c r="AG1" s="538"/>
    </row>
    <row r="2" spans="1:33" ht="22" customHeight="1" x14ac:dyDescent="0.45">
      <c r="A2" s="4"/>
      <c r="B2" s="421" t="s">
        <v>143</v>
      </c>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row>
    <row r="3" spans="1:33" ht="22" customHeight="1" x14ac:dyDescent="0.45">
      <c r="A3" s="4"/>
      <c r="B3" s="421" t="s">
        <v>144</v>
      </c>
      <c r="C3" s="421"/>
      <c r="D3" s="421"/>
      <c r="E3" s="421"/>
      <c r="F3" s="421"/>
      <c r="G3" s="421"/>
      <c r="H3" s="421"/>
      <c r="I3" s="421"/>
      <c r="J3" s="421"/>
      <c r="K3" s="421"/>
      <c r="L3" s="421"/>
      <c r="M3" s="421"/>
      <c r="N3" s="421"/>
      <c r="O3" s="421"/>
      <c r="P3" s="421"/>
      <c r="Q3" s="421"/>
      <c r="R3" s="421"/>
      <c r="S3" s="421"/>
      <c r="T3" s="421"/>
      <c r="U3" s="539"/>
      <c r="V3" s="539"/>
      <c r="W3" s="539"/>
      <c r="X3" s="539"/>
      <c r="Y3" s="539"/>
      <c r="Z3" s="539"/>
      <c r="AA3" s="539"/>
      <c r="AB3" s="539"/>
      <c r="AC3" s="539"/>
      <c r="AD3" s="539"/>
      <c r="AE3" s="539"/>
      <c r="AF3" s="539"/>
      <c r="AG3" s="539"/>
    </row>
    <row r="4" spans="1:33" ht="22" customHeight="1" x14ac:dyDescent="0.45">
      <c r="A4" s="4"/>
      <c r="B4" s="421" t="s">
        <v>230</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row>
    <row r="5" spans="1:33" ht="22" customHeight="1" x14ac:dyDescent="0.45">
      <c r="A5" s="4"/>
    </row>
    <row r="6" spans="1:33" ht="22" customHeight="1" x14ac:dyDescent="0.45">
      <c r="A6" s="4"/>
    </row>
    <row r="7" spans="1:33" ht="22" customHeight="1" x14ac:dyDescent="0.45">
      <c r="A7" s="4"/>
    </row>
    <row r="8" spans="1:33" ht="22" customHeight="1" x14ac:dyDescent="0.45">
      <c r="A8" s="4"/>
    </row>
    <row r="9" spans="1:33" ht="22" customHeight="1" x14ac:dyDescent="0.45">
      <c r="A9" s="4"/>
    </row>
    <row r="10" spans="1:33" ht="22" customHeight="1" x14ac:dyDescent="0.45">
      <c r="A10" s="4"/>
    </row>
    <row r="11" spans="1:33" ht="22" customHeight="1" x14ac:dyDescent="0.45">
      <c r="A11" s="4"/>
    </row>
    <row r="12" spans="1:33" ht="22" customHeight="1" x14ac:dyDescent="0.45">
      <c r="A12" s="4"/>
    </row>
    <row r="13" spans="1:33" ht="22" customHeight="1" x14ac:dyDescent="0.45">
      <c r="A13" s="4"/>
    </row>
    <row r="14" spans="1:33" ht="22" customHeight="1" x14ac:dyDescent="0.45">
      <c r="A14" s="4"/>
    </row>
    <row r="15" spans="1:33" ht="22" customHeight="1" x14ac:dyDescent="0.45">
      <c r="A15" s="4"/>
    </row>
    <row r="16" spans="1:33" ht="22" customHeight="1" x14ac:dyDescent="0.45">
      <c r="A16" s="4"/>
    </row>
    <row r="17" spans="1:49" ht="22" customHeight="1" x14ac:dyDescent="0.45">
      <c r="A17" s="4"/>
    </row>
    <row r="18" spans="1:49" ht="22" customHeight="1" x14ac:dyDescent="0.25"/>
    <row r="19" spans="1:49" ht="22" customHeight="1" x14ac:dyDescent="0.25"/>
    <row r="20" spans="1:49" ht="30" customHeight="1" x14ac:dyDescent="0.25"/>
    <row r="21" spans="1:49" ht="31.5" customHeight="1" x14ac:dyDescent="0.25"/>
    <row r="22" spans="1:49" ht="30" customHeight="1" x14ac:dyDescent="0.4">
      <c r="A22" s="6"/>
      <c r="B22" s="22"/>
      <c r="X22" s="540"/>
      <c r="Y22" s="540"/>
      <c r="Z22" s="540"/>
      <c r="AA22" s="540"/>
      <c r="AB22" s="540"/>
      <c r="AC22" s="540"/>
      <c r="AD22" s="540"/>
    </row>
    <row r="23" spans="1:49" s="59" customFormat="1" ht="22" customHeight="1" x14ac:dyDescent="0.4">
      <c r="B23" s="22"/>
      <c r="C23" s="30" t="s">
        <v>231</v>
      </c>
      <c r="D23" s="30" t="s">
        <v>233</v>
      </c>
      <c r="E23" s="30" t="s">
        <v>234</v>
      </c>
      <c r="F23" s="30" t="s">
        <v>235</v>
      </c>
      <c r="G23" s="30" t="s">
        <v>236</v>
      </c>
      <c r="H23" s="30" t="s">
        <v>237</v>
      </c>
      <c r="I23" s="30" t="s">
        <v>238</v>
      </c>
      <c r="J23" s="30" t="s">
        <v>231</v>
      </c>
      <c r="K23" s="30" t="s">
        <v>233</v>
      </c>
      <c r="L23" s="30" t="s">
        <v>234</v>
      </c>
      <c r="M23" s="30" t="s">
        <v>235</v>
      </c>
      <c r="N23" s="30" t="s">
        <v>236</v>
      </c>
      <c r="O23" s="30" t="s">
        <v>237</v>
      </c>
      <c r="P23" s="30" t="s">
        <v>238</v>
      </c>
      <c r="Q23" s="30" t="s">
        <v>231</v>
      </c>
      <c r="R23" s="30" t="s">
        <v>233</v>
      </c>
      <c r="S23" s="30" t="s">
        <v>234</v>
      </c>
      <c r="T23" s="30" t="s">
        <v>235</v>
      </c>
      <c r="U23" s="30" t="s">
        <v>236</v>
      </c>
      <c r="V23" s="30" t="s">
        <v>237</v>
      </c>
      <c r="W23" s="30" t="s">
        <v>238</v>
      </c>
      <c r="X23" s="30" t="s">
        <v>231</v>
      </c>
      <c r="Y23" s="30" t="s">
        <v>233</v>
      </c>
      <c r="Z23" s="30" t="s">
        <v>234</v>
      </c>
      <c r="AA23" s="30" t="s">
        <v>235</v>
      </c>
      <c r="AB23" s="30" t="s">
        <v>236</v>
      </c>
      <c r="AC23" s="30" t="s">
        <v>237</v>
      </c>
      <c r="AD23" s="30" t="s">
        <v>238</v>
      </c>
      <c r="AE23" s="30" t="s">
        <v>231</v>
      </c>
      <c r="AF23" s="30" t="s">
        <v>233</v>
      </c>
      <c r="AG23" s="30" t="s">
        <v>234</v>
      </c>
      <c r="AH23" s="3"/>
      <c r="AI23" s="151"/>
      <c r="AJ23" s="151"/>
      <c r="AK23" s="151"/>
      <c r="AL23" s="151"/>
      <c r="AM23" s="151"/>
      <c r="AN23" s="151"/>
      <c r="AO23" s="151"/>
      <c r="AP23" s="151"/>
      <c r="AQ23" s="151"/>
      <c r="AR23" s="151"/>
      <c r="AS23" s="151"/>
      <c r="AT23" s="151"/>
      <c r="AU23" s="151"/>
      <c r="AV23" s="151"/>
      <c r="AW23" s="151"/>
    </row>
    <row r="24" spans="1:49" s="24" customFormat="1" ht="20.149999999999999" customHeight="1" x14ac:dyDescent="0.4">
      <c r="B24" s="537" t="s">
        <v>22</v>
      </c>
      <c r="C24" s="241" t="s">
        <v>232</v>
      </c>
      <c r="D24" s="242"/>
      <c r="E24" s="242"/>
      <c r="F24" s="242"/>
      <c r="G24" s="242"/>
      <c r="H24" s="242"/>
      <c r="I24" s="242"/>
      <c r="J24" s="242"/>
      <c r="K24" s="242"/>
      <c r="L24" s="242"/>
      <c r="M24" s="242"/>
      <c r="N24" s="242"/>
      <c r="O24" s="242"/>
      <c r="P24" s="242"/>
      <c r="Q24" s="242"/>
      <c r="R24" s="242"/>
      <c r="S24" s="243"/>
      <c r="T24" s="243"/>
      <c r="U24" s="243"/>
      <c r="V24" s="243"/>
      <c r="W24" s="243"/>
      <c r="X24" s="243"/>
      <c r="Y24" s="243"/>
      <c r="Z24" s="243"/>
      <c r="AA24" s="243"/>
      <c r="AB24" s="243"/>
      <c r="AC24" s="243"/>
      <c r="AD24" s="243"/>
      <c r="AE24" s="243"/>
      <c r="AF24" s="243"/>
      <c r="AG24" s="244"/>
      <c r="AH24" s="310"/>
      <c r="AI24" s="151"/>
      <c r="AJ24" s="151"/>
      <c r="AK24" s="151"/>
      <c r="AL24" s="151"/>
      <c r="AM24" s="151"/>
      <c r="AN24" s="151"/>
      <c r="AO24" s="151"/>
      <c r="AP24" s="151"/>
      <c r="AQ24" s="151"/>
      <c r="AR24" s="151"/>
      <c r="AS24" s="151"/>
      <c r="AT24" s="151"/>
      <c r="AU24" s="151"/>
      <c r="AV24" s="151"/>
      <c r="AW24" s="151"/>
    </row>
    <row r="25" spans="1:49" s="25" customFormat="1" ht="20.149999999999999" customHeight="1" x14ac:dyDescent="0.25">
      <c r="B25" s="498"/>
      <c r="C25" s="245">
        <v>1</v>
      </c>
      <c r="D25" s="246">
        <v>2</v>
      </c>
      <c r="E25" s="246">
        <v>3</v>
      </c>
      <c r="F25" s="246">
        <v>4</v>
      </c>
      <c r="G25" s="246">
        <v>5</v>
      </c>
      <c r="H25" s="246">
        <v>6</v>
      </c>
      <c r="I25" s="246">
        <v>7</v>
      </c>
      <c r="J25" s="246">
        <v>8</v>
      </c>
      <c r="K25" s="246">
        <v>9</v>
      </c>
      <c r="L25" s="246">
        <v>10</v>
      </c>
      <c r="M25" s="246">
        <v>11</v>
      </c>
      <c r="N25" s="246">
        <v>12</v>
      </c>
      <c r="O25" s="246">
        <v>13</v>
      </c>
      <c r="P25" s="246">
        <v>14</v>
      </c>
      <c r="Q25" s="246">
        <v>15</v>
      </c>
      <c r="R25" s="246">
        <v>16</v>
      </c>
      <c r="S25" s="246">
        <v>17</v>
      </c>
      <c r="T25" s="246">
        <v>18</v>
      </c>
      <c r="U25" s="246">
        <v>19</v>
      </c>
      <c r="V25" s="246">
        <v>20</v>
      </c>
      <c r="W25" s="246">
        <v>21</v>
      </c>
      <c r="X25" s="246">
        <v>22</v>
      </c>
      <c r="Y25" s="246">
        <v>23</v>
      </c>
      <c r="Z25" s="246">
        <v>24</v>
      </c>
      <c r="AA25" s="246">
        <v>25</v>
      </c>
      <c r="AB25" s="246">
        <v>26</v>
      </c>
      <c r="AC25" s="246">
        <v>27</v>
      </c>
      <c r="AD25" s="246">
        <v>28</v>
      </c>
      <c r="AE25" s="246">
        <v>29</v>
      </c>
      <c r="AF25" s="246">
        <v>30</v>
      </c>
      <c r="AG25" s="247">
        <v>31</v>
      </c>
      <c r="AH25" s="310"/>
      <c r="AI25" s="151"/>
      <c r="AJ25" s="151"/>
      <c r="AK25" s="151"/>
      <c r="AL25" s="151"/>
      <c r="AM25" s="151"/>
      <c r="AN25" s="151"/>
      <c r="AO25" s="151"/>
      <c r="AP25" s="151"/>
      <c r="AQ25" s="151"/>
      <c r="AR25" s="151"/>
      <c r="AS25" s="151"/>
      <c r="AT25" s="151"/>
      <c r="AU25" s="151"/>
      <c r="AV25" s="151"/>
      <c r="AW25" s="151"/>
    </row>
    <row r="26" spans="1:49" ht="25" customHeight="1" x14ac:dyDescent="0.3">
      <c r="B26" s="172" t="s">
        <v>19</v>
      </c>
      <c r="C26" s="317">
        <v>29.2</v>
      </c>
      <c r="D26" s="318">
        <v>52.8</v>
      </c>
      <c r="E26" s="318">
        <v>77.2</v>
      </c>
      <c r="F26" s="318">
        <v>74.8</v>
      </c>
      <c r="G26" s="318">
        <v>45.2</v>
      </c>
      <c r="H26" s="318">
        <v>52.8</v>
      </c>
      <c r="I26" s="318">
        <v>56.8</v>
      </c>
      <c r="J26" s="318">
        <v>23.6</v>
      </c>
      <c r="K26" s="318">
        <v>58.8</v>
      </c>
      <c r="L26" s="318">
        <v>73.599999999999994</v>
      </c>
      <c r="M26" s="318">
        <v>66</v>
      </c>
      <c r="N26" s="318">
        <v>36.799999999999997</v>
      </c>
      <c r="O26" s="318">
        <v>36.4</v>
      </c>
      <c r="P26" s="318">
        <v>48.8</v>
      </c>
      <c r="Q26" s="318">
        <v>16</v>
      </c>
      <c r="R26" s="318">
        <v>30.4</v>
      </c>
      <c r="S26" s="318">
        <v>30.4</v>
      </c>
      <c r="T26" s="318">
        <v>28</v>
      </c>
      <c r="U26" s="318">
        <v>16.399999999999999</v>
      </c>
      <c r="V26" s="318">
        <v>24</v>
      </c>
      <c r="W26" s="318">
        <v>31.2</v>
      </c>
      <c r="X26" s="318">
        <v>21.6</v>
      </c>
      <c r="Y26" s="318">
        <v>18.399999999999999</v>
      </c>
      <c r="Z26" s="318">
        <v>17.600000000000001</v>
      </c>
      <c r="AA26" s="318">
        <v>22</v>
      </c>
      <c r="AB26" s="318">
        <v>34.4</v>
      </c>
      <c r="AC26" s="318">
        <v>54.8</v>
      </c>
      <c r="AD26" s="318">
        <v>60.4</v>
      </c>
      <c r="AE26" s="318">
        <v>38.799999999999997</v>
      </c>
      <c r="AF26" s="318">
        <v>42.4</v>
      </c>
      <c r="AG26" s="319">
        <v>69.2</v>
      </c>
      <c r="AH26" s="233"/>
    </row>
    <row r="27" spans="1:49" ht="25" customHeight="1" x14ac:dyDescent="0.3">
      <c r="B27" s="27" t="s">
        <v>35</v>
      </c>
      <c r="C27" s="176">
        <v>22.09737827715356</v>
      </c>
      <c r="D27" s="64">
        <v>58.239700374531836</v>
      </c>
      <c r="E27" s="64">
        <v>77.028714107365786</v>
      </c>
      <c r="F27" s="64">
        <v>83.083645443196005</v>
      </c>
      <c r="G27" s="64">
        <v>53.308364544319602</v>
      </c>
      <c r="H27" s="64">
        <v>50.873907615480647</v>
      </c>
      <c r="I27" s="64">
        <v>59.800249687890137</v>
      </c>
      <c r="J27" s="64">
        <v>37.640449438202246</v>
      </c>
      <c r="K27" s="64">
        <v>82.459425717852682</v>
      </c>
      <c r="L27" s="64">
        <v>90.948813982521841</v>
      </c>
      <c r="M27" s="64">
        <v>86.641697877652931</v>
      </c>
      <c r="N27" s="64">
        <v>51.31086142322097</v>
      </c>
      <c r="O27" s="64">
        <v>33.458177278401998</v>
      </c>
      <c r="P27" s="64">
        <v>37.203495630461923</v>
      </c>
      <c r="Q27" s="64">
        <v>25.156054931335831</v>
      </c>
      <c r="R27" s="64">
        <v>55.93008739076155</v>
      </c>
      <c r="S27" s="64">
        <v>60.299625468164791</v>
      </c>
      <c r="T27" s="64">
        <v>46.254681647940075</v>
      </c>
      <c r="U27" s="64">
        <v>22.284644194756556</v>
      </c>
      <c r="V27" s="64">
        <v>20.536828963795255</v>
      </c>
      <c r="W27" s="64">
        <v>27.777777777777779</v>
      </c>
      <c r="X27" s="64">
        <v>13.982521847690387</v>
      </c>
      <c r="Y27" s="64">
        <v>11.797752808988765</v>
      </c>
      <c r="Z27" s="64">
        <v>13.670411985018726</v>
      </c>
      <c r="AA27" s="64">
        <v>15.418227215980025</v>
      </c>
      <c r="AB27" s="64">
        <v>22.034956304619225</v>
      </c>
      <c r="AC27" s="64">
        <v>47.690387016229714</v>
      </c>
      <c r="AD27" s="64">
        <v>56.741573033707866</v>
      </c>
      <c r="AE27" s="64">
        <v>30.711610486891384</v>
      </c>
      <c r="AF27" s="64">
        <v>21.535580524344571</v>
      </c>
      <c r="AG27" s="177">
        <v>52.309612983770286</v>
      </c>
      <c r="AH27" s="233"/>
    </row>
    <row r="28" spans="1:49" ht="25" customHeight="1" x14ac:dyDescent="0.3">
      <c r="A28" s="20"/>
      <c r="B28" s="29" t="s">
        <v>85</v>
      </c>
      <c r="C28" s="325">
        <v>132.14237288135593</v>
      </c>
      <c r="D28" s="326">
        <v>90.65980707395498</v>
      </c>
      <c r="E28" s="326">
        <v>100.22236628849271</v>
      </c>
      <c r="F28" s="326">
        <v>90.029752066115705</v>
      </c>
      <c r="G28" s="326">
        <v>84.789695550351283</v>
      </c>
      <c r="H28" s="326">
        <v>103.78601226993865</v>
      </c>
      <c r="I28" s="326">
        <v>94.98288100208768</v>
      </c>
      <c r="J28" s="326">
        <v>62.698507462686564</v>
      </c>
      <c r="K28" s="326">
        <v>71.307797123391367</v>
      </c>
      <c r="L28" s="326">
        <v>80.924639670555933</v>
      </c>
      <c r="M28" s="326">
        <v>76.175792507204605</v>
      </c>
      <c r="N28" s="326">
        <v>71.719708029197079</v>
      </c>
      <c r="O28" s="326">
        <v>108.79253731343283</v>
      </c>
      <c r="P28" s="326">
        <v>131.17046979865771</v>
      </c>
      <c r="Q28" s="326">
        <v>63.602977667493796</v>
      </c>
      <c r="R28" s="326">
        <v>54.353571428571428</v>
      </c>
      <c r="S28" s="326">
        <v>50.414906832298136</v>
      </c>
      <c r="T28" s="326">
        <v>60.534412955465584</v>
      </c>
      <c r="U28" s="326">
        <v>73.593277310924364</v>
      </c>
      <c r="V28" s="326">
        <v>116.86322188449849</v>
      </c>
      <c r="W28" s="326">
        <v>112.32</v>
      </c>
      <c r="X28" s="326">
        <v>154.47857142857143</v>
      </c>
      <c r="Y28" s="326">
        <v>155.96190476190475</v>
      </c>
      <c r="Z28" s="326">
        <v>128.74520547945207</v>
      </c>
      <c r="AA28" s="326">
        <v>142.68825910931173</v>
      </c>
      <c r="AB28" s="326">
        <v>156.1155807365439</v>
      </c>
      <c r="AC28" s="326">
        <v>114.90785340314136</v>
      </c>
      <c r="AD28" s="326">
        <v>106.44752475247525</v>
      </c>
      <c r="AE28" s="326">
        <v>126.33658536585367</v>
      </c>
      <c r="AF28" s="326">
        <v>196.88347826086957</v>
      </c>
      <c r="AG28" s="327">
        <v>132.28926014319808</v>
      </c>
      <c r="AH28" s="233"/>
    </row>
    <row r="29" spans="1:49" ht="25" customHeight="1" x14ac:dyDescent="0.4">
      <c r="B29" s="22" t="s">
        <v>70</v>
      </c>
    </row>
    <row r="30" spans="1:49" ht="25" customHeight="1" x14ac:dyDescent="0.3">
      <c r="B30" s="26" t="s">
        <v>19</v>
      </c>
      <c r="C30" s="317">
        <v>-18.888888888888889</v>
      </c>
      <c r="D30" s="318">
        <v>-40.271493212669682</v>
      </c>
      <c r="E30" s="318">
        <v>-21.224489795918366</v>
      </c>
      <c r="F30" s="318">
        <v>-22.406639004149376</v>
      </c>
      <c r="G30" s="318">
        <v>-26.623376623376622</v>
      </c>
      <c r="H30" s="318">
        <v>26.923076923076923</v>
      </c>
      <c r="I30" s="318">
        <v>49.473684210526315</v>
      </c>
      <c r="J30" s="318">
        <v>-6.3492063492063489</v>
      </c>
      <c r="K30" s="318">
        <v>-31.627906976744185</v>
      </c>
      <c r="L30" s="318">
        <v>-23.333333333333332</v>
      </c>
      <c r="M30" s="318">
        <v>-30.96234309623431</v>
      </c>
      <c r="N30" s="318">
        <v>-14.018691588785046</v>
      </c>
      <c r="O30" s="318">
        <v>-6.1855670103092786</v>
      </c>
      <c r="P30" s="318">
        <v>-10.294117647058824</v>
      </c>
      <c r="Q30" s="318">
        <v>-11.111111111111111</v>
      </c>
      <c r="R30" s="318">
        <v>-38.70967741935484</v>
      </c>
      <c r="S30" s="318">
        <v>-38.211382113821138</v>
      </c>
      <c r="T30" s="318">
        <v>-48.148148148148145</v>
      </c>
      <c r="U30" s="318">
        <v>-50.602409638554214</v>
      </c>
      <c r="V30" s="318">
        <v>17.647058823529413</v>
      </c>
      <c r="W30" s="318">
        <v>-13.333333333333334</v>
      </c>
      <c r="X30" s="318">
        <v>-10</v>
      </c>
      <c r="Y30" s="318">
        <v>2.2222222222222223</v>
      </c>
      <c r="Z30" s="318">
        <v>0</v>
      </c>
      <c r="AA30" s="318">
        <v>-1.7857142857142858</v>
      </c>
      <c r="AB30" s="318">
        <v>40.983606557377051</v>
      </c>
      <c r="AC30" s="318">
        <v>16.101694915254239</v>
      </c>
      <c r="AD30" s="318">
        <v>-11.176470588235293</v>
      </c>
      <c r="AE30" s="318">
        <v>-1.0204081632653061</v>
      </c>
      <c r="AF30" s="318">
        <v>47.222222222222221</v>
      </c>
      <c r="AG30" s="319">
        <v>188.33333333333334</v>
      </c>
      <c r="AH30" s="233"/>
    </row>
    <row r="31" spans="1:49" ht="25" customHeight="1" x14ac:dyDescent="0.3">
      <c r="B31" s="27" t="s">
        <v>35</v>
      </c>
      <c r="C31" s="176">
        <v>-46.446930250712107</v>
      </c>
      <c r="D31" s="64">
        <v>-24.84534532542704</v>
      </c>
      <c r="E31" s="64">
        <v>-7.9864650061739768</v>
      </c>
      <c r="F31" s="64">
        <v>-0.42716615195917385</v>
      </c>
      <c r="G31" s="64">
        <v>1.5087847507688561</v>
      </c>
      <c r="H31" s="64">
        <v>51.512754833025475</v>
      </c>
      <c r="I31" s="64">
        <v>42.7110762202269</v>
      </c>
      <c r="J31" s="64">
        <v>29.782369829511218</v>
      </c>
      <c r="K31" s="64">
        <v>8.7191222070120435</v>
      </c>
      <c r="L31" s="64">
        <v>6.7744937517683992</v>
      </c>
      <c r="M31" s="64">
        <v>6.8841713095650752</v>
      </c>
      <c r="N31" s="64">
        <v>-1.781485927179467</v>
      </c>
      <c r="O31" s="64">
        <v>-0.35480172944582217</v>
      </c>
      <c r="P31" s="64">
        <v>-15.810723138519915</v>
      </c>
      <c r="Q31" s="64">
        <v>-11.589813376366358</v>
      </c>
      <c r="R31" s="64">
        <v>-2.3457100349802364</v>
      </c>
      <c r="S31" s="64">
        <v>3.7913238373293225</v>
      </c>
      <c r="T31" s="64">
        <v>18.676917937085687</v>
      </c>
      <c r="U31" s="64">
        <v>24.90828771727648</v>
      </c>
      <c r="V31" s="64">
        <v>13.942913997097536</v>
      </c>
      <c r="W31" s="64">
        <v>9.2126298960831328</v>
      </c>
      <c r="X31" s="64">
        <v>-2.0327155158615833</v>
      </c>
      <c r="Y31" s="64">
        <v>-9.8255676907362304</v>
      </c>
      <c r="Z31" s="64">
        <v>16.73250234082397</v>
      </c>
      <c r="AA31" s="64">
        <v>-0.86986854666960423</v>
      </c>
      <c r="AB31" s="64">
        <v>7.5187823256643478</v>
      </c>
      <c r="AC31" s="64">
        <v>55.598785100713663</v>
      </c>
      <c r="AD31" s="64">
        <v>65.824971459472451</v>
      </c>
      <c r="AE31" s="64">
        <v>29.106885623739558</v>
      </c>
      <c r="AF31" s="64">
        <v>-24.556443868241622</v>
      </c>
      <c r="AG31" s="177">
        <v>257.34004369538076</v>
      </c>
      <c r="AH31" s="233"/>
    </row>
    <row r="32" spans="1:49" ht="25" customHeight="1" x14ac:dyDescent="0.3">
      <c r="A32" s="20"/>
      <c r="B32" s="29" t="s">
        <v>85</v>
      </c>
      <c r="C32" s="325">
        <v>51.459312212797414</v>
      </c>
      <c r="D32" s="326">
        <v>-20.525871556511539</v>
      </c>
      <c r="E32" s="326">
        <v>-14.387040765940188</v>
      </c>
      <c r="F32" s="326">
        <v>-22.073764502608526</v>
      </c>
      <c r="G32" s="326">
        <v>-27.714016519080037</v>
      </c>
      <c r="H32" s="326">
        <v>-16.229444139569363</v>
      </c>
      <c r="I32" s="326">
        <v>4.7386707250834466</v>
      </c>
      <c r="J32" s="326">
        <v>-27.84012668760931</v>
      </c>
      <c r="K32" s="326">
        <v>-37.111253627426706</v>
      </c>
      <c r="L32" s="326">
        <v>-28.197583549398086</v>
      </c>
      <c r="M32" s="326">
        <v>-35.408904744357123</v>
      </c>
      <c r="N32" s="326">
        <v>-12.459163913366424</v>
      </c>
      <c r="O32" s="326">
        <v>-5.8515265984336811</v>
      </c>
      <c r="P32" s="326">
        <v>6.5526224919805145</v>
      </c>
      <c r="Q32" s="326">
        <v>0.54145600584817888</v>
      </c>
      <c r="R32" s="326">
        <v>-37.237449985454148</v>
      </c>
      <c r="S32" s="326">
        <v>-40.46841720313801</v>
      </c>
      <c r="T32" s="326">
        <v>-56.308393617586084</v>
      </c>
      <c r="U32" s="326">
        <v>-60.452912081178553</v>
      </c>
      <c r="V32" s="326">
        <v>3.2508777391161248</v>
      </c>
      <c r="W32" s="326">
        <v>-20.644098810612991</v>
      </c>
      <c r="X32" s="326">
        <v>-8.132597046137759</v>
      </c>
      <c r="Y32" s="326">
        <v>13.360538685332831</v>
      </c>
      <c r="Z32" s="326">
        <v>-14.334056072892253</v>
      </c>
      <c r="AA32" s="326">
        <v>-0.92388230058572429</v>
      </c>
      <c r="AB32" s="326">
        <v>31.124630978753903</v>
      </c>
      <c r="AC32" s="326">
        <v>-25.383932245932598</v>
      </c>
      <c r="AD32" s="326">
        <v>-46.435371807995075</v>
      </c>
      <c r="AE32" s="326">
        <v>-23.335156480194112</v>
      </c>
      <c r="AF32" s="326">
        <v>95.142209316201914</v>
      </c>
      <c r="AG32" s="327">
        <v>-19.311216747058193</v>
      </c>
      <c r="AH32" s="233"/>
    </row>
    <row r="33" spans="1:49" ht="30" customHeight="1" x14ac:dyDescent="0.4">
      <c r="A33" s="6"/>
      <c r="B33" s="22"/>
      <c r="X33" s="540"/>
      <c r="Y33" s="540"/>
      <c r="Z33" s="540"/>
      <c r="AA33" s="540"/>
      <c r="AB33" s="540"/>
      <c r="AC33" s="540"/>
      <c r="AD33" s="540"/>
    </row>
    <row r="34" spans="1:49" s="24" customFormat="1" ht="20.149999999999999" customHeight="1" x14ac:dyDescent="0.4">
      <c r="B34" s="537" t="s">
        <v>9</v>
      </c>
      <c r="C34" s="241" t="s">
        <v>232</v>
      </c>
      <c r="D34" s="242"/>
      <c r="E34" s="242"/>
      <c r="F34" s="242"/>
      <c r="G34" s="242"/>
      <c r="H34" s="242"/>
      <c r="I34" s="242"/>
      <c r="J34" s="242"/>
      <c r="K34" s="242"/>
      <c r="L34" s="242"/>
      <c r="M34" s="242"/>
      <c r="N34" s="242"/>
      <c r="O34" s="242"/>
      <c r="P34" s="242"/>
      <c r="Q34" s="242"/>
      <c r="R34" s="242"/>
      <c r="S34" s="243"/>
      <c r="T34" s="243"/>
      <c r="U34" s="243"/>
      <c r="V34" s="243"/>
      <c r="W34" s="243"/>
      <c r="X34" s="243"/>
      <c r="Y34" s="243"/>
      <c r="Z34" s="243"/>
      <c r="AA34" s="243"/>
      <c r="AB34" s="243"/>
      <c r="AC34" s="243"/>
      <c r="AD34" s="243"/>
      <c r="AE34" s="243"/>
      <c r="AF34" s="243"/>
      <c r="AG34" s="244"/>
      <c r="AH34" s="310"/>
      <c r="AI34" s="151"/>
      <c r="AJ34" s="151"/>
      <c r="AK34" s="151"/>
      <c r="AL34" s="151"/>
      <c r="AM34" s="151"/>
      <c r="AN34" s="151"/>
      <c r="AO34" s="151"/>
      <c r="AP34" s="151"/>
      <c r="AQ34" s="151"/>
      <c r="AR34" s="151"/>
      <c r="AS34" s="151"/>
      <c r="AT34" s="151"/>
      <c r="AU34" s="151"/>
      <c r="AV34" s="151"/>
      <c r="AW34" s="151"/>
    </row>
    <row r="35" spans="1:49" s="25" customFormat="1" ht="20.149999999999999" customHeight="1" x14ac:dyDescent="0.25">
      <c r="B35" s="498"/>
      <c r="C35" s="245">
        <v>1</v>
      </c>
      <c r="D35" s="246">
        <v>2</v>
      </c>
      <c r="E35" s="246">
        <v>3</v>
      </c>
      <c r="F35" s="246">
        <v>4</v>
      </c>
      <c r="G35" s="246">
        <v>5</v>
      </c>
      <c r="H35" s="246">
        <v>6</v>
      </c>
      <c r="I35" s="246">
        <v>7</v>
      </c>
      <c r="J35" s="246">
        <v>8</v>
      </c>
      <c r="K35" s="246">
        <v>9</v>
      </c>
      <c r="L35" s="246">
        <v>10</v>
      </c>
      <c r="M35" s="246">
        <v>11</v>
      </c>
      <c r="N35" s="246">
        <v>12</v>
      </c>
      <c r="O35" s="246">
        <v>13</v>
      </c>
      <c r="P35" s="246">
        <v>14</v>
      </c>
      <c r="Q35" s="246">
        <v>15</v>
      </c>
      <c r="R35" s="246">
        <v>16</v>
      </c>
      <c r="S35" s="246">
        <v>17</v>
      </c>
      <c r="T35" s="246">
        <v>18</v>
      </c>
      <c r="U35" s="246">
        <v>19</v>
      </c>
      <c r="V35" s="246">
        <v>20</v>
      </c>
      <c r="W35" s="246">
        <v>21</v>
      </c>
      <c r="X35" s="246">
        <v>22</v>
      </c>
      <c r="Y35" s="246">
        <v>23</v>
      </c>
      <c r="Z35" s="246">
        <v>24</v>
      </c>
      <c r="AA35" s="246">
        <v>25</v>
      </c>
      <c r="AB35" s="246">
        <v>26</v>
      </c>
      <c r="AC35" s="246">
        <v>27</v>
      </c>
      <c r="AD35" s="246">
        <v>28</v>
      </c>
      <c r="AE35" s="246">
        <v>29</v>
      </c>
      <c r="AF35" s="246">
        <v>30</v>
      </c>
      <c r="AG35" s="247">
        <v>31</v>
      </c>
      <c r="AH35" s="310"/>
      <c r="AI35" s="151"/>
      <c r="AJ35" s="151"/>
      <c r="AK35" s="151"/>
      <c r="AL35" s="151"/>
      <c r="AM35" s="151"/>
      <c r="AN35" s="151"/>
      <c r="AO35" s="151"/>
      <c r="AP35" s="151"/>
      <c r="AQ35" s="151"/>
      <c r="AR35" s="151"/>
      <c r="AS35" s="151"/>
      <c r="AT35" s="151"/>
      <c r="AU35" s="151"/>
      <c r="AV35" s="151"/>
      <c r="AW35" s="151"/>
    </row>
    <row r="36" spans="1:49" ht="25" customHeight="1" x14ac:dyDescent="0.3">
      <c r="B36" s="172" t="s">
        <v>19</v>
      </c>
      <c r="C36" s="322">
        <v>121.26397260273973</v>
      </c>
      <c r="D36" s="323">
        <v>122.98424242424242</v>
      </c>
      <c r="E36" s="323">
        <v>126.05839378238342</v>
      </c>
      <c r="F36" s="323">
        <v>127.68823529411765</v>
      </c>
      <c r="G36" s="323">
        <v>116.88805309734514</v>
      </c>
      <c r="H36" s="323">
        <v>92.445681818181825</v>
      </c>
      <c r="I36" s="323">
        <v>94.881408450704228</v>
      </c>
      <c r="J36" s="323">
        <v>113.65305084745762</v>
      </c>
      <c r="K36" s="323">
        <v>128.40646258503401</v>
      </c>
      <c r="L36" s="323">
        <v>136.91521739130434</v>
      </c>
      <c r="M36" s="323">
        <v>136.99981818181817</v>
      </c>
      <c r="N36" s="323">
        <v>129.91152173913042</v>
      </c>
      <c r="O36" s="323">
        <v>104.23978021978022</v>
      </c>
      <c r="P36" s="323">
        <v>94.992786885245906</v>
      </c>
      <c r="Q36" s="323">
        <v>138.12375</v>
      </c>
      <c r="R36" s="323">
        <v>115.63868421052632</v>
      </c>
      <c r="S36" s="323">
        <v>129.22815789473685</v>
      </c>
      <c r="T36" s="323">
        <v>135.61785714285713</v>
      </c>
      <c r="U36" s="323">
        <v>108.94658536585366</v>
      </c>
      <c r="V36" s="323">
        <v>84.662833333333339</v>
      </c>
      <c r="W36" s="323">
        <v>89.487692307692313</v>
      </c>
      <c r="X36" s="323">
        <v>92.433148148148149</v>
      </c>
      <c r="Y36" s="323">
        <v>83.032608695652172</v>
      </c>
      <c r="Z36" s="323">
        <v>74.856136363636367</v>
      </c>
      <c r="AA36" s="323">
        <v>90.787999999999997</v>
      </c>
      <c r="AB36" s="323">
        <v>87.227209302325576</v>
      </c>
      <c r="AC36" s="323">
        <v>94.395036496350372</v>
      </c>
      <c r="AD36" s="323">
        <v>90.553576158940402</v>
      </c>
      <c r="AE36" s="323">
        <v>84.326185567010313</v>
      </c>
      <c r="AF36" s="323">
        <v>81.381792452830183</v>
      </c>
      <c r="AG36" s="324">
        <v>89.865722543352604</v>
      </c>
      <c r="AH36" s="233"/>
    </row>
    <row r="37" spans="1:49" ht="25" customHeight="1" x14ac:dyDescent="0.3">
      <c r="B37" s="27" t="s">
        <v>35</v>
      </c>
      <c r="C37" s="181">
        <v>136.73858757062146</v>
      </c>
      <c r="D37" s="65">
        <v>162.29627009646302</v>
      </c>
      <c r="E37" s="65">
        <v>166.74127228525123</v>
      </c>
      <c r="F37" s="65">
        <v>162.18435011269722</v>
      </c>
      <c r="G37" s="65">
        <v>149.30093676814988</v>
      </c>
      <c r="H37" s="65">
        <v>114.4241226993865</v>
      </c>
      <c r="I37" s="65">
        <v>114.51522964509394</v>
      </c>
      <c r="J37" s="65">
        <v>142.56449419568821</v>
      </c>
      <c r="K37" s="65">
        <v>161.15099924299773</v>
      </c>
      <c r="L37" s="65">
        <v>170.10078242964997</v>
      </c>
      <c r="M37" s="65">
        <v>170.06967579250721</v>
      </c>
      <c r="N37" s="65">
        <v>147.53754257907542</v>
      </c>
      <c r="O37" s="65">
        <v>96.911138059701486</v>
      </c>
      <c r="P37" s="65">
        <v>97.880234899328855</v>
      </c>
      <c r="Q37" s="65">
        <v>131.9570223325062</v>
      </c>
      <c r="R37" s="65">
        <v>145.84800223214285</v>
      </c>
      <c r="S37" s="65">
        <v>151.45751552795031</v>
      </c>
      <c r="T37" s="65">
        <v>146.07102564102564</v>
      </c>
      <c r="U37" s="65">
        <v>124.88201680672269</v>
      </c>
      <c r="V37" s="65">
        <v>85.856200607902736</v>
      </c>
      <c r="W37" s="65">
        <v>91.567460674157303</v>
      </c>
      <c r="X37" s="65">
        <v>92.16</v>
      </c>
      <c r="Y37" s="65">
        <v>87.656984126984128</v>
      </c>
      <c r="Z37" s="65">
        <v>87.568356164383559</v>
      </c>
      <c r="AA37" s="65">
        <v>88.161133603238866</v>
      </c>
      <c r="AB37" s="65">
        <v>89.686997167138813</v>
      </c>
      <c r="AC37" s="65">
        <v>93.299450261780109</v>
      </c>
      <c r="AD37" s="65">
        <v>94.199944994499447</v>
      </c>
      <c r="AE37" s="65">
        <v>94.412215447154466</v>
      </c>
      <c r="AF37" s="65">
        <v>103.55973913043478</v>
      </c>
      <c r="AG37" s="182">
        <v>109.69551312649165</v>
      </c>
      <c r="AH37" s="233"/>
    </row>
    <row r="38" spans="1:49" ht="25" customHeight="1" x14ac:dyDescent="0.3">
      <c r="A38" s="20"/>
      <c r="B38" s="29" t="s">
        <v>86</v>
      </c>
      <c r="C38" s="325">
        <v>88.683066541191565</v>
      </c>
      <c r="D38" s="326">
        <v>75.777614822044299</v>
      </c>
      <c r="E38" s="326">
        <v>75.601194626085189</v>
      </c>
      <c r="F38" s="326">
        <v>78.730306102525176</v>
      </c>
      <c r="G38" s="326">
        <v>78.290234225965463</v>
      </c>
      <c r="H38" s="326">
        <v>80.792126377978761</v>
      </c>
      <c r="I38" s="326">
        <v>82.854838386790178</v>
      </c>
      <c r="J38" s="326">
        <v>79.720446166248166</v>
      </c>
      <c r="K38" s="326">
        <v>79.68083548238593</v>
      </c>
      <c r="L38" s="326">
        <v>80.49064527256337</v>
      </c>
      <c r="M38" s="326">
        <v>80.555112217044638</v>
      </c>
      <c r="N38" s="326">
        <v>88.053196134469971</v>
      </c>
      <c r="O38" s="326">
        <v>107.56222897265324</v>
      </c>
      <c r="P38" s="326">
        <v>97.050019325093842</v>
      </c>
      <c r="Q38" s="326">
        <v>104.67328495178894</v>
      </c>
      <c r="R38" s="326">
        <v>79.287122511604181</v>
      </c>
      <c r="S38" s="326">
        <v>85.323040883295604</v>
      </c>
      <c r="T38" s="326">
        <v>92.843776887103189</v>
      </c>
      <c r="U38" s="326">
        <v>87.239610755540596</v>
      </c>
      <c r="V38" s="326">
        <v>98.61003950079342</v>
      </c>
      <c r="W38" s="326">
        <v>97.728703677973726</v>
      </c>
      <c r="X38" s="326">
        <v>100.29638470936214</v>
      </c>
      <c r="Y38" s="326">
        <v>94.72446436825517</v>
      </c>
      <c r="Z38" s="326">
        <v>85.483089602728427</v>
      </c>
      <c r="AA38" s="326">
        <v>102.97961957769634</v>
      </c>
      <c r="AB38" s="326">
        <v>97.257364007594973</v>
      </c>
      <c r="AC38" s="326">
        <v>101.17426869236235</v>
      </c>
      <c r="AD38" s="326">
        <v>96.129117871807708</v>
      </c>
      <c r="AE38" s="326">
        <v>89.31702869975588</v>
      </c>
      <c r="AF38" s="326">
        <v>78.584393062567301</v>
      </c>
      <c r="AG38" s="327">
        <v>81.922879051330938</v>
      </c>
      <c r="AH38" s="233"/>
    </row>
    <row r="39" spans="1:49" ht="25" customHeight="1" x14ac:dyDescent="0.4">
      <c r="B39" s="22" t="s">
        <v>70</v>
      </c>
    </row>
    <row r="40" spans="1:49" ht="25" customHeight="1" x14ac:dyDescent="0.3">
      <c r="B40" s="26" t="s">
        <v>19</v>
      </c>
      <c r="C40" s="317">
        <v>-11.231508925062606</v>
      </c>
      <c r="D40" s="318">
        <v>-15.258145867209915</v>
      </c>
      <c r="E40" s="318">
        <v>-17.436651954500416</v>
      </c>
      <c r="F40" s="318">
        <v>-15.023002112539849</v>
      </c>
      <c r="G40" s="318">
        <v>-10.834797841346385</v>
      </c>
      <c r="H40" s="318">
        <v>2.1590421275476039</v>
      </c>
      <c r="I40" s="318">
        <v>3.4933635856205125</v>
      </c>
      <c r="J40" s="318">
        <v>-10.837929944538427</v>
      </c>
      <c r="K40" s="318">
        <v>1.5636597122114642</v>
      </c>
      <c r="L40" s="318">
        <v>2.8758653793158571</v>
      </c>
      <c r="M40" s="318">
        <v>1.9551149832603367</v>
      </c>
      <c r="N40" s="318">
        <v>7.9768769474860726</v>
      </c>
      <c r="O40" s="318">
        <v>27.179404800502635</v>
      </c>
      <c r="P40" s="318">
        <v>5.7009109328031737</v>
      </c>
      <c r="Q40" s="318">
        <v>32.059013185571082</v>
      </c>
      <c r="R40" s="318">
        <v>10.057440630549813</v>
      </c>
      <c r="S40" s="318">
        <v>29.745134238560571</v>
      </c>
      <c r="T40" s="318">
        <v>32.076637894538102</v>
      </c>
      <c r="U40" s="318">
        <v>9.3488045227306422</v>
      </c>
      <c r="V40" s="318">
        <v>-2.3708695671835502</v>
      </c>
      <c r="W40" s="318">
        <v>5.8714107572826375</v>
      </c>
      <c r="X40" s="318">
        <v>6.1008876619474481</v>
      </c>
      <c r="Y40" s="318">
        <v>-6.2872630499392343</v>
      </c>
      <c r="Z40" s="318">
        <v>-14.534263672903817</v>
      </c>
      <c r="AA40" s="318">
        <v>4.6442001527223482</v>
      </c>
      <c r="AB40" s="318">
        <v>43.943962024462742</v>
      </c>
      <c r="AC40" s="318">
        <v>15.198999552895154</v>
      </c>
      <c r="AD40" s="318">
        <v>4.6820863034294975</v>
      </c>
      <c r="AE40" s="318">
        <v>-3.7919202395547877</v>
      </c>
      <c r="AF40" s="318">
        <v>-21.098880656312929</v>
      </c>
      <c r="AG40" s="319">
        <v>-23.015459140780163</v>
      </c>
      <c r="AH40" s="233"/>
    </row>
    <row r="41" spans="1:49" ht="25" customHeight="1" x14ac:dyDescent="0.3">
      <c r="B41" s="27" t="s">
        <v>35</v>
      </c>
      <c r="C41" s="176">
        <v>-8.4118378799857094</v>
      </c>
      <c r="D41" s="64">
        <v>-9.1699379742015292</v>
      </c>
      <c r="E41" s="64">
        <v>-13.178454114456045</v>
      </c>
      <c r="F41" s="64">
        <v>-15.723340815936369</v>
      </c>
      <c r="G41" s="64">
        <v>-2.6825515932951576</v>
      </c>
      <c r="H41" s="64">
        <v>9.3586423069276847</v>
      </c>
      <c r="I41" s="64">
        <v>13.141084240732594</v>
      </c>
      <c r="J41" s="64">
        <v>-1.1881905388376441</v>
      </c>
      <c r="K41" s="64">
        <v>-6.0480422242118292</v>
      </c>
      <c r="L41" s="64">
        <v>-8.3020809168805219</v>
      </c>
      <c r="M41" s="64">
        <v>-3.3441322088239329</v>
      </c>
      <c r="N41" s="64">
        <v>0.4443079540711346</v>
      </c>
      <c r="O41" s="64">
        <v>0.61850501392577006</v>
      </c>
      <c r="P41" s="64">
        <v>0.6302963053582733</v>
      </c>
      <c r="Q41" s="64">
        <v>2.3367518505749634</v>
      </c>
      <c r="R41" s="64">
        <v>-0.23210909837390933</v>
      </c>
      <c r="S41" s="64">
        <v>0.23636827735859267</v>
      </c>
      <c r="T41" s="64">
        <v>-0.14503843102432501</v>
      </c>
      <c r="U41" s="64">
        <v>-0.23714464261633253</v>
      </c>
      <c r="V41" s="64">
        <v>1.5933144351733224</v>
      </c>
      <c r="W41" s="64">
        <v>0.82089688300460872</v>
      </c>
      <c r="X41" s="64">
        <v>-6.4443414839841537</v>
      </c>
      <c r="Y41" s="64">
        <v>-13.586464350677488</v>
      </c>
      <c r="Z41" s="64">
        <v>-12.256224835111007</v>
      </c>
      <c r="AA41" s="64">
        <v>-10.264805514671428</v>
      </c>
      <c r="AB41" s="64">
        <v>-13.539931884064991</v>
      </c>
      <c r="AC41" s="64">
        <v>-6.7576641481208073</v>
      </c>
      <c r="AD41" s="64">
        <v>-8.1078262127573808</v>
      </c>
      <c r="AE41" s="64">
        <v>-11.854584569150358</v>
      </c>
      <c r="AF41" s="64">
        <v>-13.942415246685139</v>
      </c>
      <c r="AG41" s="177">
        <v>-7.9565266629222826</v>
      </c>
      <c r="AH41" s="233"/>
    </row>
    <row r="42" spans="1:49" ht="25" customHeight="1" x14ac:dyDescent="0.3">
      <c r="A42" s="20"/>
      <c r="B42" s="29" t="s">
        <v>86</v>
      </c>
      <c r="C42" s="325">
        <v>-3.0786413656626137</v>
      </c>
      <c r="D42" s="326">
        <v>-6.7028555934258325</v>
      </c>
      <c r="E42" s="326">
        <v>-4.9045404531934</v>
      </c>
      <c r="F42" s="326">
        <v>0.83099960318426025</v>
      </c>
      <c r="G42" s="326">
        <v>-8.3769625915197814</v>
      </c>
      <c r="H42" s="326">
        <v>-6.5834761912767439</v>
      </c>
      <c r="I42" s="326">
        <v>-8.5271594486264863</v>
      </c>
      <c r="J42" s="326">
        <v>-9.7657754253489113</v>
      </c>
      <c r="K42" s="326">
        <v>8.1016959269632824</v>
      </c>
      <c r="L42" s="326">
        <v>12.189967240220732</v>
      </c>
      <c r="M42" s="326">
        <v>5.4825923280035465</v>
      </c>
      <c r="N42" s="326">
        <v>7.499249232578971</v>
      </c>
      <c r="O42" s="326">
        <v>26.397629126869646</v>
      </c>
      <c r="P42" s="326">
        <v>5.0388549111078236</v>
      </c>
      <c r="Q42" s="326">
        <v>29.043584829030443</v>
      </c>
      <c r="R42" s="326">
        <v>10.313488273566396</v>
      </c>
      <c r="S42" s="326">
        <v>29.439181076024102</v>
      </c>
      <c r="T42" s="326">
        <v>32.268478019797776</v>
      </c>
      <c r="U42" s="326">
        <v>9.6087357674426244</v>
      </c>
      <c r="V42" s="326">
        <v>-3.9020126712042824</v>
      </c>
      <c r="W42" s="326">
        <v>5.0093919320503426</v>
      </c>
      <c r="X42" s="326">
        <v>13.409375066056509</v>
      </c>
      <c r="Y42" s="326">
        <v>8.4468263517874931</v>
      </c>
      <c r="Z42" s="326">
        <v>-2.5962398284230366</v>
      </c>
      <c r="AA42" s="326">
        <v>16.614446263702426</v>
      </c>
      <c r="AB42" s="326">
        <v>66.48606132422556</v>
      </c>
      <c r="AC42" s="326">
        <v>23.547955443646739</v>
      </c>
      <c r="AD42" s="326">
        <v>13.918391511554928</v>
      </c>
      <c r="AE42" s="326">
        <v>9.1470036078288786</v>
      </c>
      <c r="AF42" s="326">
        <v>-8.315903159659765</v>
      </c>
      <c r="AG42" s="327">
        <v>-16.360673855396236</v>
      </c>
      <c r="AH42" s="233"/>
    </row>
    <row r="43" spans="1:49" ht="30" customHeight="1" x14ac:dyDescent="0.4">
      <c r="A43" s="6"/>
      <c r="B43" s="22"/>
      <c r="X43" s="540"/>
      <c r="Y43" s="540"/>
      <c r="Z43" s="540"/>
      <c r="AA43" s="540"/>
      <c r="AB43" s="540"/>
      <c r="AC43" s="540"/>
      <c r="AD43" s="540"/>
    </row>
    <row r="44" spans="1:49" s="24" customFormat="1" ht="20.149999999999999" customHeight="1" x14ac:dyDescent="0.4">
      <c r="B44" s="537" t="s">
        <v>10</v>
      </c>
      <c r="C44" s="241" t="s">
        <v>232</v>
      </c>
      <c r="D44" s="242"/>
      <c r="E44" s="242"/>
      <c r="F44" s="242"/>
      <c r="G44" s="242"/>
      <c r="H44" s="242"/>
      <c r="I44" s="242"/>
      <c r="J44" s="242"/>
      <c r="K44" s="242"/>
      <c r="L44" s="242"/>
      <c r="M44" s="242"/>
      <c r="N44" s="242"/>
      <c r="O44" s="242"/>
      <c r="P44" s="242"/>
      <c r="Q44" s="242"/>
      <c r="R44" s="242"/>
      <c r="S44" s="243"/>
      <c r="T44" s="243"/>
      <c r="U44" s="243"/>
      <c r="V44" s="243"/>
      <c r="W44" s="243"/>
      <c r="X44" s="243"/>
      <c r="Y44" s="243"/>
      <c r="Z44" s="243"/>
      <c r="AA44" s="243"/>
      <c r="AB44" s="243"/>
      <c r="AC44" s="243"/>
      <c r="AD44" s="243"/>
      <c r="AE44" s="243"/>
      <c r="AF44" s="243"/>
      <c r="AG44" s="244"/>
      <c r="AH44" s="310"/>
      <c r="AI44" s="151"/>
      <c r="AJ44" s="151"/>
      <c r="AK44" s="151"/>
      <c r="AL44" s="151"/>
      <c r="AM44" s="151"/>
      <c r="AN44" s="151"/>
      <c r="AO44" s="151"/>
      <c r="AP44" s="151"/>
      <c r="AQ44" s="151"/>
      <c r="AR44" s="151"/>
      <c r="AS44" s="151"/>
      <c r="AT44" s="151"/>
      <c r="AU44" s="151"/>
      <c r="AV44" s="151"/>
      <c r="AW44" s="151"/>
    </row>
    <row r="45" spans="1:49" s="25" customFormat="1" ht="20.149999999999999" customHeight="1" x14ac:dyDescent="0.25">
      <c r="B45" s="498"/>
      <c r="C45" s="245">
        <v>1</v>
      </c>
      <c r="D45" s="246">
        <v>2</v>
      </c>
      <c r="E45" s="246">
        <v>3</v>
      </c>
      <c r="F45" s="246">
        <v>4</v>
      </c>
      <c r="G45" s="246">
        <v>5</v>
      </c>
      <c r="H45" s="246">
        <v>6</v>
      </c>
      <c r="I45" s="246">
        <v>7</v>
      </c>
      <c r="J45" s="246">
        <v>8</v>
      </c>
      <c r="K45" s="246">
        <v>9</v>
      </c>
      <c r="L45" s="246">
        <v>10</v>
      </c>
      <c r="M45" s="246">
        <v>11</v>
      </c>
      <c r="N45" s="246">
        <v>12</v>
      </c>
      <c r="O45" s="246">
        <v>13</v>
      </c>
      <c r="P45" s="246">
        <v>14</v>
      </c>
      <c r="Q45" s="246">
        <v>15</v>
      </c>
      <c r="R45" s="246">
        <v>16</v>
      </c>
      <c r="S45" s="246">
        <v>17</v>
      </c>
      <c r="T45" s="246">
        <v>18</v>
      </c>
      <c r="U45" s="246">
        <v>19</v>
      </c>
      <c r="V45" s="246">
        <v>20</v>
      </c>
      <c r="W45" s="246">
        <v>21</v>
      </c>
      <c r="X45" s="246">
        <v>22</v>
      </c>
      <c r="Y45" s="246">
        <v>23</v>
      </c>
      <c r="Z45" s="246">
        <v>24</v>
      </c>
      <c r="AA45" s="246">
        <v>25</v>
      </c>
      <c r="AB45" s="246">
        <v>26</v>
      </c>
      <c r="AC45" s="246">
        <v>27</v>
      </c>
      <c r="AD45" s="246">
        <v>28</v>
      </c>
      <c r="AE45" s="246">
        <v>29</v>
      </c>
      <c r="AF45" s="246">
        <v>30</v>
      </c>
      <c r="AG45" s="247">
        <v>31</v>
      </c>
      <c r="AH45" s="310"/>
      <c r="AI45" s="151"/>
      <c r="AJ45" s="151"/>
      <c r="AK45" s="151"/>
      <c r="AL45" s="151"/>
      <c r="AM45" s="151"/>
      <c r="AN45" s="151"/>
      <c r="AO45" s="151"/>
      <c r="AP45" s="151"/>
      <c r="AQ45" s="151"/>
      <c r="AR45" s="151"/>
      <c r="AS45" s="151"/>
      <c r="AT45" s="151"/>
      <c r="AU45" s="151"/>
      <c r="AV45" s="151"/>
      <c r="AW45" s="151"/>
    </row>
    <row r="46" spans="1:49" ht="25" customHeight="1" x14ac:dyDescent="0.3">
      <c r="B46" s="172" t="s">
        <v>19</v>
      </c>
      <c r="C46" s="322">
        <v>35.409080000000003</v>
      </c>
      <c r="D46" s="323">
        <v>64.935680000000005</v>
      </c>
      <c r="E46" s="323">
        <v>97.317080000000004</v>
      </c>
      <c r="F46" s="323">
        <v>95.510800000000003</v>
      </c>
      <c r="G46" s="323">
        <v>52.833399999999997</v>
      </c>
      <c r="H46" s="323">
        <v>48.811320000000002</v>
      </c>
      <c r="I46" s="323">
        <v>53.89264</v>
      </c>
      <c r="J46" s="323">
        <v>26.822120000000002</v>
      </c>
      <c r="K46" s="323">
        <v>75.503</v>
      </c>
      <c r="L46" s="323">
        <v>100.7696</v>
      </c>
      <c r="M46" s="323">
        <v>90.419880000000006</v>
      </c>
      <c r="N46" s="323">
        <v>47.80744</v>
      </c>
      <c r="O46" s="323">
        <v>37.943280000000001</v>
      </c>
      <c r="P46" s="323">
        <v>46.356479999999998</v>
      </c>
      <c r="Q46" s="323">
        <v>22.099799999999998</v>
      </c>
      <c r="R46" s="323">
        <v>35.154159999999997</v>
      </c>
      <c r="S46" s="323">
        <v>39.285359999999997</v>
      </c>
      <c r="T46" s="323">
        <v>37.972999999999999</v>
      </c>
      <c r="U46" s="323">
        <v>17.867239999999999</v>
      </c>
      <c r="V46" s="323">
        <v>20.31908</v>
      </c>
      <c r="W46" s="323">
        <v>27.920159999999999</v>
      </c>
      <c r="X46" s="323">
        <v>19.96556</v>
      </c>
      <c r="Y46" s="323">
        <v>15.278</v>
      </c>
      <c r="Z46" s="323">
        <v>13.17468</v>
      </c>
      <c r="AA46" s="323">
        <v>19.97336</v>
      </c>
      <c r="AB46" s="323">
        <v>30.006160000000001</v>
      </c>
      <c r="AC46" s="323">
        <v>51.728479999999998</v>
      </c>
      <c r="AD46" s="323">
        <v>54.694360000000003</v>
      </c>
      <c r="AE46" s="323">
        <v>32.718559999999997</v>
      </c>
      <c r="AF46" s="323">
        <v>34.505879999999998</v>
      </c>
      <c r="AG46" s="324">
        <v>62.187080000000002</v>
      </c>
      <c r="AH46" s="233"/>
    </row>
    <row r="47" spans="1:49" ht="25" customHeight="1" x14ac:dyDescent="0.3">
      <c r="B47" s="27" t="s">
        <v>35</v>
      </c>
      <c r="C47" s="181">
        <v>30.215642946317104</v>
      </c>
      <c r="D47" s="65">
        <v>94.520861423220978</v>
      </c>
      <c r="E47" s="65">
        <v>128.4386579275905</v>
      </c>
      <c r="F47" s="65">
        <v>134.74867041198502</v>
      </c>
      <c r="G47" s="65">
        <v>79.589887640449433</v>
      </c>
      <c r="H47" s="65">
        <v>58.21202247191011</v>
      </c>
      <c r="I47" s="65">
        <v>68.480393258426972</v>
      </c>
      <c r="J47" s="65">
        <v>53.661916354556801</v>
      </c>
      <c r="K47" s="65">
        <v>132.88418851435705</v>
      </c>
      <c r="L47" s="65">
        <v>154.70464419475655</v>
      </c>
      <c r="M47" s="65">
        <v>147.35125468164793</v>
      </c>
      <c r="N47" s="65">
        <v>75.702784019975027</v>
      </c>
      <c r="O47" s="65">
        <v>32.424700374531838</v>
      </c>
      <c r="P47" s="65">
        <v>36.414868913857681</v>
      </c>
      <c r="Q47" s="65">
        <v>33.195181023720352</v>
      </c>
      <c r="R47" s="65">
        <v>81.57291510611735</v>
      </c>
      <c r="S47" s="65">
        <v>91.328314606741571</v>
      </c>
      <c r="T47" s="65">
        <v>67.564687890137321</v>
      </c>
      <c r="U47" s="65">
        <v>27.829513108614233</v>
      </c>
      <c r="V47" s="65">
        <v>17.632141073657927</v>
      </c>
      <c r="W47" s="65">
        <v>25.435405742821473</v>
      </c>
      <c r="X47" s="65">
        <v>12.886292134831461</v>
      </c>
      <c r="Y47" s="65">
        <v>10.341554307116105</v>
      </c>
      <c r="Z47" s="65">
        <v>11.970955056179776</v>
      </c>
      <c r="AA47" s="65">
        <v>13.592883895131086</v>
      </c>
      <c r="AB47" s="65">
        <v>19.762490636704118</v>
      </c>
      <c r="AC47" s="65">
        <v>44.49486891385768</v>
      </c>
      <c r="AD47" s="65">
        <v>53.45053058676654</v>
      </c>
      <c r="AE47" s="65">
        <v>28.99551186017478</v>
      </c>
      <c r="AF47" s="65">
        <v>22.302191011235955</v>
      </c>
      <c r="AG47" s="182">
        <v>57.381298377028713</v>
      </c>
      <c r="AH47" s="233"/>
    </row>
    <row r="48" spans="1:49" ht="25" customHeight="1" x14ac:dyDescent="0.3">
      <c r="A48" s="20"/>
      <c r="B48" s="29" t="s">
        <v>87</v>
      </c>
      <c r="C48" s="325">
        <v>117.18790847148234</v>
      </c>
      <c r="D48" s="326">
        <v>68.699839402910087</v>
      </c>
      <c r="E48" s="326">
        <v>75.769306196631362</v>
      </c>
      <c r="F48" s="326">
        <v>70.880699384997371</v>
      </c>
      <c r="G48" s="326">
        <v>66.382051245853035</v>
      </c>
      <c r="H48" s="326">
        <v>83.850926195793377</v>
      </c>
      <c r="I48" s="326">
        <v>78.697912549396975</v>
      </c>
      <c r="J48" s="326">
        <v>49.983529888832138</v>
      </c>
      <c r="K48" s="326">
        <v>56.818648512003001</v>
      </c>
      <c r="L48" s="326">
        <v>65.136764655327269</v>
      </c>
      <c r="M48" s="326">
        <v>61.36349513640176</v>
      </c>
      <c r="N48" s="326">
        <v>63.151495178018116</v>
      </c>
      <c r="O48" s="326">
        <v>117.01967809023384</v>
      </c>
      <c r="P48" s="326">
        <v>127.30096628841369</v>
      </c>
      <c r="Q48" s="326">
        <v>66.575326051718477</v>
      </c>
      <c r="R48" s="326">
        <v>43.095382768003716</v>
      </c>
      <c r="S48" s="326">
        <v>43.015531567797133</v>
      </c>
      <c r="T48" s="326">
        <v>56.202435304290162</v>
      </c>
      <c r="U48" s="326">
        <v>64.202488668295985</v>
      </c>
      <c r="V48" s="326">
        <v>115.23886926220382</v>
      </c>
      <c r="W48" s="326">
        <v>109.76887997110008</v>
      </c>
      <c r="X48" s="326">
        <v>154.93642229352679</v>
      </c>
      <c r="Y48" s="326">
        <v>147.73407890424255</v>
      </c>
      <c r="Z48" s="326">
        <v>110.05537935921683</v>
      </c>
      <c r="AA48" s="326">
        <v>146.93982641280687</v>
      </c>
      <c r="AB48" s="326">
        <v>151.83389862951131</v>
      </c>
      <c r="AC48" s="326">
        <v>116.25718035072006</v>
      </c>
      <c r="AD48" s="326">
        <v>102.32706654092861</v>
      </c>
      <c r="AE48" s="326">
        <v>112.84008420951109</v>
      </c>
      <c r="AF48" s="326">
        <v>154.71968643177598</v>
      </c>
      <c r="AG48" s="327">
        <v>108.37517058501271</v>
      </c>
      <c r="AH48" s="233"/>
    </row>
    <row r="49" spans="1:34" ht="25" customHeight="1" x14ac:dyDescent="0.4">
      <c r="B49" s="22" t="s">
        <v>70</v>
      </c>
    </row>
    <row r="50" spans="1:34" ht="25" customHeight="1" x14ac:dyDescent="0.3">
      <c r="B50" s="26" t="s">
        <v>19</v>
      </c>
      <c r="C50" s="317">
        <v>-27.998890572550781</v>
      </c>
      <c r="D50" s="318">
        <v>-49.384955902586917</v>
      </c>
      <c r="E50" s="318">
        <v>-34.960301335586045</v>
      </c>
      <c r="F50" s="318">
        <v>-34.063491265746691</v>
      </c>
      <c r="G50" s="318">
        <v>-34.573585429039881</v>
      </c>
      <c r="H50" s="318">
        <v>29.663399623425803</v>
      </c>
      <c r="I50" s="318">
        <v>54.695343464822237</v>
      </c>
      <c r="J50" s="318">
        <v>-16.499013757583608</v>
      </c>
      <c r="K50" s="318">
        <v>-30.558800103743788</v>
      </c>
      <c r="L50" s="318">
        <v>-21.128503209191177</v>
      </c>
      <c r="M50" s="318">
        <v>-29.612577522016924</v>
      </c>
      <c r="N50" s="318">
        <v>-7.1600684189839381</v>
      </c>
      <c r="O50" s="318">
        <v>19.312637493255046</v>
      </c>
      <c r="P50" s="318">
        <v>-5.1800651926324468</v>
      </c>
      <c r="Q50" s="318">
        <v>17.385789498285408</v>
      </c>
      <c r="R50" s="318">
        <v>-32.545439613533986</v>
      </c>
      <c r="S50" s="318">
        <v>-19.83227477942599</v>
      </c>
      <c r="T50" s="318">
        <v>-31.515817388017279</v>
      </c>
      <c r="U50" s="318">
        <v>-45.98432547672342</v>
      </c>
      <c r="V50" s="318">
        <v>14.857800509195823</v>
      </c>
      <c r="W50" s="318">
        <v>-8.2447773436883818</v>
      </c>
      <c r="X50" s="318">
        <v>-4.5092011042472961</v>
      </c>
      <c r="Y50" s="318">
        <v>-4.2047577843823278</v>
      </c>
      <c r="Z50" s="318">
        <v>-14.534263672903817</v>
      </c>
      <c r="AA50" s="318">
        <v>2.7755537214237345</v>
      </c>
      <c r="AB50" s="318">
        <v>102.93738908366879</v>
      </c>
      <c r="AC50" s="318">
        <v>33.747991006327425</v>
      </c>
      <c r="AD50" s="318">
        <v>-7.0176762834243869</v>
      </c>
      <c r="AE50" s="318">
        <v>-4.7736353391511672</v>
      </c>
      <c r="AF50" s="318">
        <v>16.159981255983745</v>
      </c>
      <c r="AG50" s="319">
        <v>121.97209281075054</v>
      </c>
      <c r="AH50" s="233"/>
    </row>
    <row r="51" spans="1:34" ht="25" customHeight="1" x14ac:dyDescent="0.3">
      <c r="B51" s="27" t="s">
        <v>35</v>
      </c>
      <c r="C51" s="176">
        <v>-50.951727657777873</v>
      </c>
      <c r="D51" s="64">
        <v>-31.736980543810731</v>
      </c>
      <c r="E51" s="64">
        <v>-20.112426494424295</v>
      </c>
      <c r="F51" s="64">
        <v>-16.083342177972682</v>
      </c>
      <c r="G51" s="64">
        <v>-1.2142407718974457</v>
      </c>
      <c r="H51" s="64">
        <v>65.692291607220611</v>
      </c>
      <c r="I51" s="64">
        <v>61.464858967183019</v>
      </c>
      <c r="J51" s="64">
        <v>28.240307990117685</v>
      </c>
      <c r="K51" s="64">
        <v>2.1437437901394949</v>
      </c>
      <c r="L51" s="64">
        <v>-2.0900111180929506</v>
      </c>
      <c r="M51" s="64">
        <v>3.30982331066736</v>
      </c>
      <c r="N51" s="64">
        <v>-1.3450932567834486</v>
      </c>
      <c r="O51" s="64">
        <v>0.26150881799383008</v>
      </c>
      <c r="P51" s="64">
        <v>-15.280081236954159</v>
      </c>
      <c r="Q51" s="64">
        <v>-9.5238867043418214</v>
      </c>
      <c r="R51" s="64">
        <v>-2.5723745269414868</v>
      </c>
      <c r="S51" s="64">
        <v>4.0366536015312962</v>
      </c>
      <c r="T51" s="64">
        <v>18.504790797321711</v>
      </c>
      <c r="U51" s="64">
        <v>24.612074404771164</v>
      </c>
      <c r="V51" s="64">
        <v>15.758382893670415</v>
      </c>
      <c r="W51" s="64">
        <v>10.10915297074744</v>
      </c>
      <c r="X51" s="64">
        <v>-8.3460618706056859</v>
      </c>
      <c r="Y51" s="64">
        <v>-22.077084789860155</v>
      </c>
      <c r="Z51" s="64">
        <v>2.425504398281364</v>
      </c>
      <c r="AA51" s="64">
        <v>-11.045383746792099</v>
      </c>
      <c r="AB51" s="64">
        <v>-7.0391875638067134</v>
      </c>
      <c r="AC51" s="64">
        <v>45.083941785051195</v>
      </c>
      <c r="AD51" s="64">
        <v>52.380170956183896</v>
      </c>
      <c r="AE51" s="64">
        <v>13.801800682877126</v>
      </c>
      <c r="AF51" s="64">
        <v>-35.075097740997364</v>
      </c>
      <c r="AG51" s="177">
        <v>228.90818784145966</v>
      </c>
      <c r="AH51" s="233"/>
    </row>
    <row r="52" spans="1:34" ht="25" customHeight="1" x14ac:dyDescent="0.3">
      <c r="A52" s="20"/>
      <c r="B52" s="29" t="s">
        <v>87</v>
      </c>
      <c r="C52" s="325">
        <v>46.796423174866142</v>
      </c>
      <c r="D52" s="326">
        <v>-25.852907620212338</v>
      </c>
      <c r="E52" s="326">
        <v>-18.585962984750626</v>
      </c>
      <c r="F52" s="326">
        <v>-21.426197794848772</v>
      </c>
      <c r="G52" s="326">
        <v>-33.769386314188871</v>
      </c>
      <c r="H52" s="326">
        <v>-21.744458739940999</v>
      </c>
      <c r="I52" s="326">
        <v>-4.1925627320162899</v>
      </c>
      <c r="J52" s="326">
        <v>-34.88709786251367</v>
      </c>
      <c r="K52" s="326">
        <v>-32.016198624041664</v>
      </c>
      <c r="L52" s="326">
        <v>-19.44489250638285</v>
      </c>
      <c r="M52" s="326">
        <v>-31.867638311297785</v>
      </c>
      <c r="N52" s="326">
        <v>-5.8942584349463418</v>
      </c>
      <c r="O52" s="326">
        <v>19.00143823872131</v>
      </c>
      <c r="P52" s="326">
        <v>11.921654543331854</v>
      </c>
      <c r="Q52" s="326">
        <v>29.742299069249018</v>
      </c>
      <c r="R52" s="326">
        <v>-30.764441749512716</v>
      </c>
      <c r="S52" s="326">
        <v>-22.942806746146594</v>
      </c>
      <c r="T52" s="326">
        <v>-42.209777215580289</v>
      </c>
      <c r="U52" s="326">
        <v>-56.652936899340773</v>
      </c>
      <c r="V52" s="326">
        <v>-0.77798459339382808</v>
      </c>
      <c r="W52" s="326">
        <v>-16.668850698825995</v>
      </c>
      <c r="X52" s="326">
        <v>4.1862475793911047</v>
      </c>
      <c r="Y52" s="326">
        <v>22.935906539533779</v>
      </c>
      <c r="Z52" s="326">
        <v>-16.55814942852237</v>
      </c>
      <c r="AA52" s="326">
        <v>15.537066034746028</v>
      </c>
      <c r="AB52" s="326">
        <v>118.30423354245268</v>
      </c>
      <c r="AC52" s="326">
        <v>-7.8133738574035441</v>
      </c>
      <c r="AD52" s="326">
        <v>-38.980037144523102</v>
      </c>
      <c r="AE52" s="326">
        <v>-16.322620477501104</v>
      </c>
      <c r="AF52" s="326">
        <v>78.914372165846018</v>
      </c>
      <c r="AG52" s="327">
        <v>-32.512445412959579</v>
      </c>
      <c r="AH52" s="233"/>
    </row>
    <row r="53" spans="1:34" ht="16.5" customHeight="1" x14ac:dyDescent="0.25">
      <c r="B53" s="6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4" ht="0" hidden="1" customHeight="1" x14ac:dyDescent="0.3">
      <c r="B54" s="147" t="s">
        <v>80</v>
      </c>
      <c r="C54" s="248"/>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50"/>
      <c r="AH54" s="311"/>
    </row>
    <row r="55" spans="1:34" ht="0" hidden="1" customHeight="1" x14ac:dyDescent="0.25">
      <c r="B55" s="6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4" ht="24" customHeight="1" x14ac:dyDescent="0.25">
      <c r="B56" s="529" t="s">
        <v>119</v>
      </c>
      <c r="C56" s="529"/>
      <c r="D56" s="529"/>
      <c r="E56" s="529"/>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row>
    <row r="57" spans="1:34" ht="15" customHeight="1" x14ac:dyDescent="0.25"/>
    <row r="58" spans="1:34" s="184" customFormat="1" x14ac:dyDescent="0.25"/>
    <row r="59" spans="1:34" s="184" customFormat="1" x14ac:dyDescent="0.25"/>
    <row r="60" spans="1:34" s="184" customFormat="1" x14ac:dyDescent="0.25">
      <c r="C60" s="184">
        <v>100</v>
      </c>
      <c r="D60" s="184">
        <v>100</v>
      </c>
      <c r="E60" s="184">
        <v>100</v>
      </c>
      <c r="F60" s="184">
        <v>100</v>
      </c>
      <c r="G60" s="184">
        <v>100</v>
      </c>
      <c r="H60" s="184">
        <v>100</v>
      </c>
      <c r="I60" s="184">
        <v>100</v>
      </c>
      <c r="J60" s="184">
        <v>100</v>
      </c>
      <c r="K60" s="184">
        <v>100</v>
      </c>
      <c r="L60" s="184">
        <v>100</v>
      </c>
      <c r="M60" s="184">
        <v>100</v>
      </c>
      <c r="N60" s="184">
        <v>100</v>
      </c>
      <c r="O60" s="184">
        <v>100</v>
      </c>
      <c r="P60" s="184">
        <v>100</v>
      </c>
      <c r="Q60" s="184">
        <v>100</v>
      </c>
      <c r="R60" s="184">
        <v>100</v>
      </c>
      <c r="S60" s="184">
        <v>100</v>
      </c>
      <c r="T60" s="184">
        <v>100</v>
      </c>
      <c r="U60" s="184">
        <v>100</v>
      </c>
      <c r="V60" s="184">
        <v>100</v>
      </c>
      <c r="W60" s="184">
        <v>100</v>
      </c>
      <c r="X60" s="184">
        <v>100</v>
      </c>
      <c r="Y60" s="184">
        <v>100</v>
      </c>
      <c r="Z60" s="184">
        <v>100</v>
      </c>
      <c r="AA60" s="184">
        <v>100</v>
      </c>
      <c r="AB60" s="184">
        <v>100</v>
      </c>
      <c r="AC60" s="184">
        <v>100</v>
      </c>
      <c r="AD60" s="184">
        <v>100</v>
      </c>
      <c r="AE60" s="184">
        <v>100</v>
      </c>
      <c r="AF60" s="184">
        <v>100</v>
      </c>
      <c r="AG60" s="184">
        <v>100</v>
      </c>
    </row>
    <row r="61" spans="1:34" s="184" customFormat="1" x14ac:dyDescent="0.25"/>
    <row r="62" spans="1:34" s="184" customFormat="1" x14ac:dyDescent="0.25"/>
    <row r="63" spans="1:34" s="184" customFormat="1" x14ac:dyDescent="0.25"/>
    <row r="64" spans="1:34" s="184" customFormat="1" x14ac:dyDescent="0.25"/>
    <row r="65" spans="2:35" s="184" customFormat="1" ht="10.5" customHeight="1" x14ac:dyDescent="0.25">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row>
    <row r="66" spans="2:35" s="184" customFormat="1" x14ac:dyDescent="0.25">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row>
    <row r="67" spans="2:35" s="184" customFormat="1" x14ac:dyDescent="0.25">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row>
    <row r="68" spans="2:35" s="184" customFormat="1" x14ac:dyDescent="0.25">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row>
    <row r="69" spans="2:35" s="184" customFormat="1" x14ac:dyDescent="0.25">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row>
    <row r="70" spans="2:35" s="184" customFormat="1" x14ac:dyDescent="0.25">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row>
    <row r="71" spans="2:35" s="184" customFormat="1" x14ac:dyDescent="0.25"/>
    <row r="72" spans="2:35" s="184" customFormat="1" x14ac:dyDescent="0.25"/>
    <row r="73" spans="2:35" s="184" customFormat="1" x14ac:dyDescent="0.25"/>
    <row r="74" spans="2:35" s="184" customFormat="1" x14ac:dyDescent="0.25"/>
    <row r="75" spans="2:35" s="184" customFormat="1" x14ac:dyDescent="0.25"/>
    <row r="76" spans="2:35" s="184" customFormat="1" x14ac:dyDescent="0.25"/>
    <row r="77" spans="2:35" s="184" customFormat="1" x14ac:dyDescent="0.25"/>
    <row r="78" spans="2:35" s="184" customFormat="1" x14ac:dyDescent="0.25"/>
    <row r="79" spans="2:35" s="184" customFormat="1" x14ac:dyDescent="0.25"/>
    <row r="80" spans="2:35" s="184" customFormat="1" x14ac:dyDescent="0.25"/>
    <row r="81" s="184" customFormat="1" x14ac:dyDescent="0.25"/>
    <row r="82" s="184" customFormat="1" x14ac:dyDescent="0.25"/>
    <row r="83" s="184" customFormat="1" x14ac:dyDescent="0.25"/>
    <row r="84" s="184" customFormat="1" x14ac:dyDescent="0.25"/>
    <row r="85" s="184" customFormat="1" x14ac:dyDescent="0.25"/>
    <row r="86" s="184" customFormat="1" x14ac:dyDescent="0.25"/>
    <row r="87" s="184" customFormat="1" x14ac:dyDescent="0.25"/>
    <row r="88" s="184" customFormat="1" x14ac:dyDescent="0.25"/>
    <row r="89" s="184" customFormat="1" x14ac:dyDescent="0.25"/>
    <row r="90" s="184" customFormat="1" x14ac:dyDescent="0.25"/>
    <row r="91" s="184" customFormat="1" x14ac:dyDescent="0.25"/>
    <row r="92" s="184" customFormat="1" x14ac:dyDescent="0.25"/>
    <row r="93" s="184" customFormat="1" x14ac:dyDescent="0.25"/>
    <row r="94" s="184" customFormat="1" x14ac:dyDescent="0.25"/>
  </sheetData>
  <mergeCells count="12">
    <mergeCell ref="B56:AG56"/>
    <mergeCell ref="B34:B35"/>
    <mergeCell ref="B3:T3"/>
    <mergeCell ref="AA1:AG1"/>
    <mergeCell ref="U3:AG3"/>
    <mergeCell ref="B44:B45"/>
    <mergeCell ref="B4:AG4"/>
    <mergeCell ref="B2:AG2"/>
    <mergeCell ref="X22:AD22"/>
    <mergeCell ref="X33:AD33"/>
    <mergeCell ref="X43:AD43"/>
    <mergeCell ref="B24:B25"/>
  </mergeCells>
  <phoneticPr fontId="0" type="noConversion"/>
  <printOptions horizontalCentered="1" verticalCentered="1"/>
  <pageMargins left="0.25" right="0.25" top="0.25" bottom="0.25" header="0" footer="0"/>
  <pageSetup scale="41" orientation="landscape" r:id="rId1"/>
  <headerFooter alignWithMargins="0"/>
  <rowBreaks count="1" manualBreakCount="1">
    <brk id="57" max="16383" man="1"/>
  </rowBreaks>
  <colBreaks count="1" manualBreakCount="1">
    <brk id="3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AO79"/>
  <sheetViews>
    <sheetView showGridLines="0" workbookViewId="0"/>
  </sheetViews>
  <sheetFormatPr defaultRowHeight="12.5" x14ac:dyDescent="0.25"/>
  <cols>
    <col min="1" max="1" width="2.7265625" customWidth="1"/>
    <col min="2" max="2" width="19.54296875" customWidth="1"/>
    <col min="3" max="3" width="4.453125" customWidth="1"/>
    <col min="4" max="4" width="12.26953125" customWidth="1"/>
    <col min="5" max="5" width="9.453125" customWidth="1"/>
    <col min="6" max="6" width="7.7265625" customWidth="1"/>
    <col min="7" max="7" width="2.7265625" customWidth="1"/>
    <col min="8" max="8" width="12.26953125" customWidth="1"/>
    <col min="9" max="9" width="9.453125" customWidth="1"/>
    <col min="10" max="10" width="7.7265625" customWidth="1"/>
    <col min="11" max="11" width="2.7265625" customWidth="1"/>
    <col min="12" max="12" width="12.26953125" customWidth="1"/>
    <col min="13" max="13" width="8.7265625" customWidth="1"/>
    <col min="14" max="14" width="7.7265625" customWidth="1"/>
    <col min="15" max="15" width="2.7265625" customWidth="1"/>
    <col min="16" max="16" width="12.26953125" customWidth="1"/>
    <col min="17" max="17" width="9.453125" customWidth="1"/>
    <col min="18" max="18" width="7.7265625" customWidth="1"/>
    <col min="19" max="20" width="2.7265625" customWidth="1"/>
    <col min="21" max="41" width="9.1796875" style="151" customWidth="1"/>
  </cols>
  <sheetData>
    <row r="1" spans="1:20" ht="26.25" customHeight="1" x14ac:dyDescent="0.45">
      <c r="B1" s="17" t="s">
        <v>126</v>
      </c>
      <c r="C1" s="9"/>
      <c r="D1" s="9"/>
      <c r="E1" s="9"/>
      <c r="F1" s="9"/>
      <c r="G1" s="9"/>
      <c r="H1" s="1"/>
      <c r="I1" s="1"/>
      <c r="J1" s="1"/>
      <c r="K1" s="1"/>
      <c r="L1" s="1"/>
      <c r="M1" s="1"/>
      <c r="N1" s="1"/>
      <c r="O1" s="1"/>
      <c r="P1" s="79"/>
      <c r="Q1" s="1"/>
      <c r="R1" s="1"/>
      <c r="S1" s="146"/>
      <c r="T1" s="1"/>
    </row>
    <row r="2" spans="1:20" ht="14.25" customHeight="1" x14ac:dyDescent="0.25">
      <c r="B2" s="500" t="s">
        <v>143</v>
      </c>
      <c r="C2" s="500"/>
      <c r="D2" s="500"/>
      <c r="E2" s="500"/>
      <c r="F2" s="500"/>
      <c r="G2" s="500"/>
      <c r="H2" s="500"/>
      <c r="I2" s="500"/>
      <c r="J2" s="500"/>
      <c r="K2" s="500"/>
      <c r="L2" s="500"/>
      <c r="M2" s="500"/>
      <c r="N2" s="500"/>
      <c r="O2" s="500"/>
      <c r="P2" s="500"/>
      <c r="Q2" s="500"/>
      <c r="R2" s="500"/>
      <c r="S2" s="500"/>
      <c r="T2" s="1"/>
    </row>
    <row r="3" spans="1:20" ht="14.25" customHeight="1" x14ac:dyDescent="0.25">
      <c r="B3" s="545" t="s">
        <v>144</v>
      </c>
      <c r="C3" s="545"/>
      <c r="D3" s="545"/>
      <c r="E3" s="545"/>
      <c r="F3" s="545"/>
      <c r="G3" s="545"/>
      <c r="H3" s="545"/>
      <c r="I3" s="545"/>
      <c r="J3" s="545"/>
      <c r="K3" s="545"/>
      <c r="L3" s="545"/>
      <c r="M3" s="545"/>
      <c r="N3" s="545"/>
      <c r="O3" s="545"/>
      <c r="P3" s="545"/>
      <c r="Q3" s="545"/>
      <c r="R3" s="545"/>
      <c r="S3" s="545"/>
      <c r="T3" s="1"/>
    </row>
    <row r="4" spans="1:20" ht="14.25" customHeight="1" x14ac:dyDescent="0.25">
      <c r="B4" s="545" t="s">
        <v>145</v>
      </c>
      <c r="C4" s="545"/>
      <c r="D4" s="545"/>
      <c r="E4" s="545"/>
      <c r="F4" s="545"/>
      <c r="G4" s="545"/>
      <c r="H4" s="545"/>
      <c r="I4" s="545"/>
      <c r="J4" s="545"/>
      <c r="K4" s="545"/>
      <c r="L4" s="545"/>
      <c r="M4" s="545"/>
      <c r="N4" s="545"/>
      <c r="O4" s="545"/>
      <c r="P4" s="545"/>
      <c r="Q4" s="545"/>
      <c r="R4" s="545"/>
      <c r="S4" s="545"/>
      <c r="T4" s="1"/>
    </row>
    <row r="5" spans="1:20" ht="15" customHeight="1" x14ac:dyDescent="0.25">
      <c r="A5" s="11"/>
      <c r="B5" s="10"/>
      <c r="C5" s="1"/>
      <c r="D5" s="1"/>
      <c r="E5" s="1"/>
      <c r="F5" s="1"/>
      <c r="G5" s="1"/>
      <c r="H5" s="1"/>
      <c r="I5" s="1"/>
      <c r="J5" s="1"/>
      <c r="K5" s="1"/>
      <c r="L5" s="1"/>
      <c r="M5" s="1"/>
      <c r="N5" s="1"/>
      <c r="O5" s="1"/>
      <c r="P5" s="1"/>
      <c r="Q5" s="1"/>
      <c r="R5" s="1"/>
      <c r="S5" s="1"/>
      <c r="T5" s="1"/>
    </row>
    <row r="6" spans="1:20" ht="18" customHeight="1" x14ac:dyDescent="0.25">
      <c r="A6" s="11"/>
      <c r="B6" s="543" t="s">
        <v>146</v>
      </c>
      <c r="C6" s="543"/>
      <c r="D6" s="543"/>
      <c r="E6" s="543"/>
      <c r="F6" s="543"/>
      <c r="G6" s="543"/>
      <c r="H6" s="543"/>
      <c r="I6" s="543"/>
      <c r="J6" s="543"/>
      <c r="K6" s="543"/>
      <c r="L6" s="543"/>
      <c r="M6" s="543"/>
      <c r="N6" s="543"/>
      <c r="O6" s="543"/>
      <c r="P6" s="543"/>
      <c r="Q6" s="543"/>
      <c r="R6" s="543"/>
      <c r="S6" s="543"/>
      <c r="T6" s="1"/>
    </row>
    <row r="7" spans="1:20" ht="15" customHeight="1" x14ac:dyDescent="0.25">
      <c r="A7" s="11"/>
      <c r="B7" s="10"/>
      <c r="C7" s="1"/>
      <c r="D7" s="1"/>
      <c r="E7" s="1"/>
      <c r="F7" s="1"/>
      <c r="G7" s="1"/>
      <c r="H7" s="1"/>
      <c r="I7" s="1"/>
      <c r="J7" s="1"/>
      <c r="K7" s="1"/>
      <c r="L7" s="1"/>
      <c r="M7" s="1"/>
      <c r="N7" s="1"/>
      <c r="O7" s="1"/>
      <c r="P7" s="1"/>
      <c r="Q7" s="1"/>
      <c r="R7" s="1"/>
      <c r="S7" s="1"/>
      <c r="T7" s="1"/>
    </row>
    <row r="8" spans="1:20" ht="15" customHeight="1" x14ac:dyDescent="0.35">
      <c r="A8" s="1"/>
      <c r="B8" s="1"/>
      <c r="C8" s="12"/>
      <c r="D8" s="542" t="s">
        <v>11</v>
      </c>
      <c r="E8" s="542"/>
      <c r="F8" s="542"/>
      <c r="G8" s="1"/>
      <c r="H8" s="542" t="s">
        <v>13</v>
      </c>
      <c r="I8" s="542"/>
      <c r="J8" s="542"/>
      <c r="K8" s="1"/>
      <c r="L8" s="542" t="s">
        <v>14</v>
      </c>
      <c r="M8" s="542"/>
      <c r="N8" s="542"/>
      <c r="O8" s="1"/>
      <c r="P8" s="542" t="s">
        <v>12</v>
      </c>
      <c r="Q8" s="542"/>
      <c r="R8" s="542"/>
      <c r="S8" s="2"/>
      <c r="T8" s="1"/>
    </row>
    <row r="9" spans="1:20" ht="15" customHeight="1" x14ac:dyDescent="0.35">
      <c r="A9" s="1"/>
      <c r="B9" s="1"/>
      <c r="C9" s="1"/>
      <c r="D9" s="2"/>
      <c r="E9" s="2"/>
      <c r="F9" s="117" t="s">
        <v>24</v>
      </c>
      <c r="G9" s="36"/>
      <c r="H9" s="1"/>
      <c r="I9" s="1"/>
      <c r="J9" s="117" t="s">
        <v>24</v>
      </c>
      <c r="K9" s="1"/>
      <c r="L9" s="1"/>
      <c r="M9" s="1"/>
      <c r="N9" s="117" t="s">
        <v>24</v>
      </c>
      <c r="O9" s="1"/>
      <c r="P9" s="1"/>
      <c r="Q9" s="1"/>
      <c r="R9" s="117" t="s">
        <v>24</v>
      </c>
      <c r="S9" s="1"/>
      <c r="T9" s="1"/>
    </row>
    <row r="10" spans="1:20" ht="15" customHeight="1" x14ac:dyDescent="0.3">
      <c r="A10" s="1"/>
      <c r="B10" s="119" t="s">
        <v>22</v>
      </c>
      <c r="C10" s="33"/>
      <c r="D10" s="15" t="s">
        <v>19</v>
      </c>
      <c r="E10" s="77">
        <v>39.264516129032259</v>
      </c>
      <c r="F10" s="77">
        <v>-5.9350850077279755</v>
      </c>
      <c r="G10" s="371"/>
      <c r="H10" s="15" t="s">
        <v>19</v>
      </c>
      <c r="I10" s="118">
        <v>1.2387096774193549</v>
      </c>
      <c r="J10" s="77">
        <v>-83.973288814691145</v>
      </c>
      <c r="K10" s="1"/>
      <c r="L10" s="15" t="s">
        <v>19</v>
      </c>
      <c r="M10" s="118">
        <v>1.0709677419354839</v>
      </c>
      <c r="N10" s="77">
        <v>0</v>
      </c>
      <c r="O10" s="1"/>
      <c r="P10" s="15" t="s">
        <v>19</v>
      </c>
      <c r="Q10" s="118">
        <v>41.574193548387093</v>
      </c>
      <c r="R10" s="77">
        <v>-15.96244131455399</v>
      </c>
      <c r="S10" s="382"/>
      <c r="T10" s="1"/>
    </row>
    <row r="11" spans="1:20" ht="15" customHeight="1" x14ac:dyDescent="0.3">
      <c r="A11" s="1"/>
      <c r="B11" s="32"/>
      <c r="C11" s="33"/>
      <c r="D11" s="90" t="s">
        <v>16</v>
      </c>
      <c r="E11" s="64">
        <v>37.451169908582017</v>
      </c>
      <c r="F11" s="64">
        <v>0.33667984600967776</v>
      </c>
      <c r="G11" s="372"/>
      <c r="H11" s="90" t="s">
        <v>16</v>
      </c>
      <c r="I11" s="377">
        <v>6.769763601949176</v>
      </c>
      <c r="J11" s="64">
        <v>36.535654836216636</v>
      </c>
      <c r="K11" s="75"/>
      <c r="L11" s="90" t="s">
        <v>16</v>
      </c>
      <c r="M11" s="377">
        <v>0</v>
      </c>
      <c r="N11" s="64">
        <v>0</v>
      </c>
      <c r="O11" s="75"/>
      <c r="P11" s="90" t="s">
        <v>16</v>
      </c>
      <c r="Q11" s="377">
        <v>44.220933510531189</v>
      </c>
      <c r="R11" s="64">
        <v>4.5814120288496083</v>
      </c>
      <c r="S11" s="382"/>
      <c r="T11" s="1"/>
    </row>
    <row r="12" spans="1:20" ht="15" customHeight="1" x14ac:dyDescent="0.3">
      <c r="A12" s="1"/>
      <c r="B12" s="32"/>
      <c r="C12" s="33"/>
      <c r="D12" s="16" t="s">
        <v>85</v>
      </c>
      <c r="E12" s="77">
        <v>104.84189472552288</v>
      </c>
      <c r="F12" s="77">
        <v>-6.2507199394709456</v>
      </c>
      <c r="G12" s="77"/>
      <c r="H12" s="16" t="s">
        <v>85</v>
      </c>
      <c r="I12" s="118">
        <v>18.297679952409279</v>
      </c>
      <c r="J12" s="77">
        <v>-88.261885729017877</v>
      </c>
      <c r="K12" s="1"/>
      <c r="L12" s="16" t="s">
        <v>85</v>
      </c>
      <c r="M12" s="118">
        <v>0</v>
      </c>
      <c r="N12" s="77">
        <v>0</v>
      </c>
      <c r="O12" s="1"/>
      <c r="P12" s="16" t="s">
        <v>85</v>
      </c>
      <c r="Q12" s="118">
        <v>94.014735212422025</v>
      </c>
      <c r="R12" s="77">
        <v>-19.643885987823932</v>
      </c>
      <c r="S12" s="118"/>
      <c r="T12" s="1"/>
    </row>
    <row r="13" spans="1:20" ht="15" customHeight="1" x14ac:dyDescent="0.4">
      <c r="A13" s="1"/>
      <c r="B13" s="14"/>
      <c r="C13" s="1"/>
      <c r="D13" s="1"/>
      <c r="E13" s="19"/>
      <c r="F13" s="371"/>
      <c r="G13" s="19"/>
      <c r="H13" s="1"/>
      <c r="I13" s="1"/>
      <c r="J13" s="371"/>
      <c r="K13" s="1"/>
      <c r="L13" s="1"/>
      <c r="M13" s="1"/>
      <c r="N13" s="371"/>
      <c r="O13" s="1"/>
      <c r="P13" s="1"/>
      <c r="Q13" s="382"/>
      <c r="R13" s="371"/>
      <c r="S13" s="382"/>
      <c r="T13" s="1"/>
    </row>
    <row r="14" spans="1:20" ht="15" customHeight="1" x14ac:dyDescent="0.3">
      <c r="A14" s="1"/>
      <c r="B14" s="119" t="s">
        <v>9</v>
      </c>
      <c r="C14" s="33"/>
      <c r="D14" s="15" t="s">
        <v>19</v>
      </c>
      <c r="E14" s="373">
        <v>108.80282615839631</v>
      </c>
      <c r="F14" s="77">
        <v>-6.7528704171723373</v>
      </c>
      <c r="G14" s="374"/>
      <c r="H14" s="39" t="s">
        <v>19</v>
      </c>
      <c r="I14" s="378">
        <v>119</v>
      </c>
      <c r="J14" s="77">
        <v>23.265948432393174</v>
      </c>
      <c r="K14" s="379"/>
      <c r="L14" s="39" t="s">
        <v>19</v>
      </c>
      <c r="M14" s="378">
        <v>119.59036144578313</v>
      </c>
      <c r="N14" s="77">
        <v>0</v>
      </c>
      <c r="O14" s="379"/>
      <c r="P14" s="39" t="s">
        <v>19</v>
      </c>
      <c r="Q14" s="378">
        <v>109.38453134698945</v>
      </c>
      <c r="R14" s="77">
        <v>-3.6558525538239577</v>
      </c>
      <c r="S14" s="383"/>
      <c r="T14" s="1"/>
    </row>
    <row r="15" spans="1:20" ht="15" customHeight="1" x14ac:dyDescent="0.3">
      <c r="A15" s="1"/>
      <c r="B15" s="32"/>
      <c r="C15" s="33"/>
      <c r="D15" s="90" t="s">
        <v>16</v>
      </c>
      <c r="E15" s="375">
        <v>132.99996609731684</v>
      </c>
      <c r="F15" s="64">
        <v>-8.451175186480258</v>
      </c>
      <c r="G15" s="376"/>
      <c r="H15" s="100" t="s">
        <v>16</v>
      </c>
      <c r="I15" s="380">
        <v>139.37474139083997</v>
      </c>
      <c r="J15" s="64">
        <v>-3.5786788542847932</v>
      </c>
      <c r="K15" s="381"/>
      <c r="L15" s="100" t="s">
        <v>16</v>
      </c>
      <c r="M15" s="380">
        <v>0</v>
      </c>
      <c r="N15" s="64">
        <v>0</v>
      </c>
      <c r="O15" s="381"/>
      <c r="P15" s="100" t="s">
        <v>16</v>
      </c>
      <c r="Q15" s="380">
        <v>133.97587769227266</v>
      </c>
      <c r="R15" s="64">
        <v>-7.7250488767570689</v>
      </c>
      <c r="S15" s="383"/>
      <c r="T15" s="1"/>
    </row>
    <row r="16" spans="1:20" ht="15" customHeight="1" x14ac:dyDescent="0.3">
      <c r="A16" s="1"/>
      <c r="B16" s="32"/>
      <c r="C16" s="33"/>
      <c r="D16" s="16" t="s">
        <v>86</v>
      </c>
      <c r="E16" s="77">
        <v>81.806657062442156</v>
      </c>
      <c r="F16" s="77">
        <v>1.8550809065733829</v>
      </c>
      <c r="G16" s="77"/>
      <c r="H16" s="16" t="s">
        <v>86</v>
      </c>
      <c r="I16" s="118">
        <v>85.381324343623817</v>
      </c>
      <c r="J16" s="77">
        <v>27.840966051595004</v>
      </c>
      <c r="K16" s="1"/>
      <c r="L16" s="16" t="s">
        <v>86</v>
      </c>
      <c r="M16" s="118">
        <v>0</v>
      </c>
      <c r="N16" s="77">
        <v>0</v>
      </c>
      <c r="O16" s="1"/>
      <c r="P16" s="16" t="s">
        <v>86</v>
      </c>
      <c r="Q16" s="118">
        <v>81.644944770007967</v>
      </c>
      <c r="R16" s="77">
        <v>4.4098601770032584</v>
      </c>
      <c r="S16" s="118"/>
      <c r="T16" s="1"/>
    </row>
    <row r="17" spans="1:20" ht="15" customHeight="1" x14ac:dyDescent="0.4">
      <c r="A17" s="1"/>
      <c r="B17" s="14"/>
      <c r="C17" s="1"/>
      <c r="D17" s="1"/>
      <c r="E17" s="19"/>
      <c r="F17" s="77"/>
      <c r="G17" s="19"/>
      <c r="H17" s="1"/>
      <c r="I17" s="1"/>
      <c r="J17" s="77"/>
      <c r="K17" s="1"/>
      <c r="L17" s="1"/>
      <c r="M17" s="1"/>
      <c r="N17" s="77"/>
      <c r="O17" s="1"/>
      <c r="P17" s="1"/>
      <c r="Q17" s="383"/>
      <c r="R17" s="77"/>
      <c r="S17" s="383"/>
      <c r="T17" s="1"/>
    </row>
    <row r="18" spans="1:20" ht="15" customHeight="1" x14ac:dyDescent="0.3">
      <c r="A18" s="1"/>
      <c r="B18" s="119" t="s">
        <v>10</v>
      </c>
      <c r="C18" s="33"/>
      <c r="D18" s="15" t="s">
        <v>19</v>
      </c>
      <c r="E18" s="373">
        <v>42.720903225806452</v>
      </c>
      <c r="F18" s="77">
        <v>-12.287166825179419</v>
      </c>
      <c r="G18" s="374"/>
      <c r="H18" s="39" t="s">
        <v>19</v>
      </c>
      <c r="I18" s="378">
        <v>1.4740645161290322</v>
      </c>
      <c r="J18" s="77">
        <v>-80.244522454908605</v>
      </c>
      <c r="K18" s="379"/>
      <c r="L18" s="39" t="s">
        <v>19</v>
      </c>
      <c r="M18" s="378">
        <v>1.2807741935483872</v>
      </c>
      <c r="N18" s="77">
        <v>0</v>
      </c>
      <c r="O18" s="379"/>
      <c r="P18" s="39" t="s">
        <v>19</v>
      </c>
      <c r="Q18" s="378">
        <v>45.47573677419355</v>
      </c>
      <c r="R18" s="77">
        <v>-19.034730549927176</v>
      </c>
      <c r="S18" s="383"/>
      <c r="T18" s="1"/>
    </row>
    <row r="19" spans="1:20" ht="15" customHeight="1" x14ac:dyDescent="0.3">
      <c r="A19" s="1"/>
      <c r="B19" s="32"/>
      <c r="C19" s="33"/>
      <c r="D19" s="90" t="s">
        <v>16</v>
      </c>
      <c r="E19" s="375">
        <v>49.810043281462605</v>
      </c>
      <c r="F19" s="64">
        <v>-8.1429487440744293</v>
      </c>
      <c r="G19" s="376"/>
      <c r="H19" s="100" t="s">
        <v>16</v>
      </c>
      <c r="I19" s="380">
        <v>9.435340512987878</v>
      </c>
      <c r="J19" s="64">
        <v>31.649482228033676</v>
      </c>
      <c r="K19" s="381"/>
      <c r="L19" s="100" t="s">
        <v>16</v>
      </c>
      <c r="M19" s="380">
        <v>0</v>
      </c>
      <c r="N19" s="64">
        <v>0</v>
      </c>
      <c r="O19" s="381"/>
      <c r="P19" s="100" t="s">
        <v>16</v>
      </c>
      <c r="Q19" s="380">
        <v>59.245383794450483</v>
      </c>
      <c r="R19" s="64">
        <v>-3.4975531663817203</v>
      </c>
      <c r="S19" s="383"/>
      <c r="T19" s="1"/>
    </row>
    <row r="20" spans="1:20" ht="15" customHeight="1" x14ac:dyDescent="0.3">
      <c r="A20" s="1"/>
      <c r="B20" s="32"/>
      <c r="C20" s="33"/>
      <c r="D20" s="16" t="s">
        <v>87</v>
      </c>
      <c r="E20" s="77">
        <v>85.767649275875129</v>
      </c>
      <c r="F20" s="77">
        <v>-4.5115949450180635</v>
      </c>
      <c r="G20" s="77"/>
      <c r="H20" s="16" t="s">
        <v>87</v>
      </c>
      <c r="I20" s="118">
        <v>15.6228014675248</v>
      </c>
      <c r="J20" s="77">
        <v>-84.993881319736303</v>
      </c>
      <c r="K20" s="1"/>
      <c r="L20" s="16" t="s">
        <v>87</v>
      </c>
      <c r="M20" s="118">
        <v>0</v>
      </c>
      <c r="N20" s="77">
        <v>0</v>
      </c>
      <c r="O20" s="1"/>
      <c r="P20" s="16" t="s">
        <v>87</v>
      </c>
      <c r="Q20" s="118">
        <v>76.758278639851198</v>
      </c>
      <c r="R20" s="77">
        <v>-16.100293716213642</v>
      </c>
      <c r="S20" s="118"/>
      <c r="T20" s="1"/>
    </row>
    <row r="21" spans="1:20" ht="15" customHeight="1" x14ac:dyDescent="0.4">
      <c r="A21" s="1"/>
      <c r="B21" s="14"/>
      <c r="C21" s="1"/>
      <c r="D21" s="1"/>
      <c r="E21" s="1"/>
      <c r="F21" s="1"/>
      <c r="G21" s="1"/>
      <c r="H21" s="1"/>
      <c r="I21" s="1"/>
      <c r="J21" s="1"/>
      <c r="K21" s="1"/>
      <c r="L21" s="1"/>
      <c r="M21" s="1"/>
      <c r="N21" s="1"/>
      <c r="O21" s="1"/>
      <c r="P21" s="1"/>
      <c r="Q21" s="1"/>
      <c r="R21" s="1"/>
      <c r="S21" s="1"/>
      <c r="T21" s="1"/>
    </row>
    <row r="22" spans="1:20" ht="15" customHeight="1" x14ac:dyDescent="0.25">
      <c r="A22" s="1"/>
      <c r="T22" s="1"/>
    </row>
    <row r="23" spans="1:20" ht="18" customHeight="1" x14ac:dyDescent="0.25">
      <c r="A23" s="1"/>
      <c r="B23" s="544" t="s">
        <v>60</v>
      </c>
      <c r="C23" s="544"/>
      <c r="D23" s="544"/>
      <c r="E23" s="544"/>
      <c r="F23" s="544"/>
      <c r="G23" s="544"/>
      <c r="H23" s="544"/>
      <c r="I23" s="544"/>
      <c r="J23" s="544"/>
      <c r="K23" s="544"/>
      <c r="L23" s="544"/>
      <c r="M23" s="544"/>
      <c r="N23" s="544"/>
      <c r="O23" s="544"/>
      <c r="P23" s="544"/>
      <c r="Q23" s="544"/>
      <c r="R23" s="544"/>
      <c r="S23" s="544"/>
      <c r="T23" s="1"/>
    </row>
    <row r="24" spans="1:20" ht="15" customHeight="1" x14ac:dyDescent="0.4">
      <c r="A24" s="1"/>
      <c r="B24" s="14"/>
      <c r="C24" s="1"/>
      <c r="D24" s="1"/>
      <c r="E24" s="1"/>
      <c r="F24" s="1"/>
      <c r="G24" s="1"/>
      <c r="H24" s="1"/>
      <c r="I24" s="1"/>
      <c r="J24" s="1"/>
      <c r="K24" s="1"/>
      <c r="L24" s="1"/>
      <c r="M24" s="1"/>
      <c r="N24" s="1"/>
      <c r="O24" s="1"/>
      <c r="P24" s="1"/>
      <c r="Q24" s="1"/>
      <c r="R24" s="1"/>
      <c r="S24" s="1"/>
      <c r="T24" s="1"/>
    </row>
    <row r="25" spans="1:20" ht="15" customHeight="1" x14ac:dyDescent="0.35">
      <c r="A25" s="1"/>
      <c r="B25" s="1"/>
      <c r="C25" s="12"/>
      <c r="D25" s="542" t="s">
        <v>11</v>
      </c>
      <c r="E25" s="542"/>
      <c r="F25" s="542"/>
      <c r="G25" s="1"/>
      <c r="H25" s="542" t="s">
        <v>13</v>
      </c>
      <c r="I25" s="542"/>
      <c r="J25" s="542"/>
      <c r="K25" s="1"/>
      <c r="L25" s="542" t="s">
        <v>14</v>
      </c>
      <c r="M25" s="542"/>
      <c r="N25" s="542"/>
      <c r="O25" s="1"/>
      <c r="P25" s="542" t="s">
        <v>12</v>
      </c>
      <c r="Q25" s="542"/>
      <c r="R25" s="542"/>
      <c r="S25" s="2"/>
      <c r="T25" s="1"/>
    </row>
    <row r="26" spans="1:20" ht="15" customHeight="1" x14ac:dyDescent="0.4">
      <c r="A26" s="1"/>
      <c r="B26" s="14"/>
      <c r="C26" s="1"/>
      <c r="D26" s="1"/>
      <c r="E26" s="1"/>
      <c r="F26" s="117" t="s">
        <v>24</v>
      </c>
      <c r="G26" s="1"/>
      <c r="H26" s="1"/>
      <c r="I26" s="1"/>
      <c r="J26" s="117" t="s">
        <v>24</v>
      </c>
      <c r="K26" s="1"/>
      <c r="L26" s="1"/>
      <c r="M26" s="1"/>
      <c r="N26" s="117" t="s">
        <v>24</v>
      </c>
      <c r="O26" s="1"/>
      <c r="P26" s="1"/>
      <c r="Q26" s="1"/>
      <c r="R26" s="117" t="s">
        <v>24</v>
      </c>
      <c r="S26" s="1"/>
      <c r="T26" s="1"/>
    </row>
    <row r="27" spans="1:20" ht="15" customHeight="1" x14ac:dyDescent="0.3">
      <c r="A27" s="1"/>
      <c r="B27" s="119" t="s">
        <v>22</v>
      </c>
      <c r="C27" s="33"/>
      <c r="D27" s="15" t="s">
        <v>19</v>
      </c>
      <c r="E27" s="118">
        <v>51.466268656716416</v>
      </c>
      <c r="F27" s="77">
        <v>3.4289964966165956</v>
      </c>
      <c r="G27" s="1"/>
      <c r="H27" s="15" t="s">
        <v>19</v>
      </c>
      <c r="I27" s="118">
        <v>13.644179104477612</v>
      </c>
      <c r="J27" s="77">
        <v>-13.975586037201541</v>
      </c>
      <c r="K27" s="1"/>
      <c r="L27" s="15" t="s">
        <v>19</v>
      </c>
      <c r="M27" s="118">
        <v>9.91044776119403E-2</v>
      </c>
      <c r="N27" s="77">
        <v>0</v>
      </c>
      <c r="O27" s="1"/>
      <c r="P27" s="15" t="s">
        <v>19</v>
      </c>
      <c r="Q27" s="118">
        <v>64.881095890410961</v>
      </c>
      <c r="R27" s="77">
        <v>-1.1272733345580253</v>
      </c>
      <c r="S27" s="382"/>
      <c r="T27" s="1"/>
    </row>
    <row r="28" spans="1:20" ht="15" customHeight="1" x14ac:dyDescent="0.3">
      <c r="A28" s="1"/>
      <c r="B28" s="32"/>
      <c r="C28" s="33"/>
      <c r="D28" s="90" t="s">
        <v>16</v>
      </c>
      <c r="E28" s="377">
        <v>41.272891640052634</v>
      </c>
      <c r="F28" s="64">
        <v>-8.6341955708751197</v>
      </c>
      <c r="G28" s="75"/>
      <c r="H28" s="90" t="s">
        <v>16</v>
      </c>
      <c r="I28" s="377">
        <v>11.083252427016625</v>
      </c>
      <c r="J28" s="64">
        <v>-1.1923155509796743</v>
      </c>
      <c r="K28" s="75"/>
      <c r="L28" s="90" t="s">
        <v>16</v>
      </c>
      <c r="M28" s="377">
        <v>0</v>
      </c>
      <c r="N28" s="64">
        <v>-100</v>
      </c>
      <c r="O28" s="75"/>
      <c r="P28" s="90" t="s">
        <v>16</v>
      </c>
      <c r="Q28" s="377">
        <v>52.356144067069259</v>
      </c>
      <c r="R28" s="64">
        <v>-7.802232006537575</v>
      </c>
      <c r="S28" s="382"/>
      <c r="T28" s="1"/>
    </row>
    <row r="29" spans="1:20" ht="15" customHeight="1" x14ac:dyDescent="0.3">
      <c r="A29" s="1"/>
      <c r="B29" s="32"/>
      <c r="C29" s="33"/>
      <c r="D29" s="16" t="s">
        <v>85</v>
      </c>
      <c r="E29" s="118">
        <v>124.69751115468678</v>
      </c>
      <c r="F29" s="77">
        <v>13.203180492817184</v>
      </c>
      <c r="G29" s="37"/>
      <c r="H29" s="16" t="s">
        <v>85</v>
      </c>
      <c r="I29" s="118">
        <v>123.10627403214649</v>
      </c>
      <c r="J29" s="77">
        <v>-12.937526628121091</v>
      </c>
      <c r="K29" s="37"/>
      <c r="L29" s="16" t="s">
        <v>85</v>
      </c>
      <c r="M29" s="118">
        <v>0</v>
      </c>
      <c r="N29" s="77">
        <v>0</v>
      </c>
      <c r="O29" s="37"/>
      <c r="P29" s="16" t="s">
        <v>85</v>
      </c>
      <c r="Q29" s="118">
        <v>123.92260172425416</v>
      </c>
      <c r="R29" s="77">
        <v>7.2398267520455146</v>
      </c>
      <c r="S29" s="118"/>
      <c r="T29" s="1"/>
    </row>
    <row r="30" spans="1:20" ht="15" customHeight="1" x14ac:dyDescent="0.4">
      <c r="A30" s="1"/>
      <c r="B30" s="14"/>
      <c r="C30" s="1"/>
      <c r="D30" s="1"/>
      <c r="E30" s="1"/>
      <c r="F30" s="371"/>
      <c r="G30" s="1"/>
      <c r="H30" s="1"/>
      <c r="I30" s="1"/>
      <c r="J30" s="371"/>
      <c r="K30" s="1"/>
      <c r="L30" s="1"/>
      <c r="M30" s="1"/>
      <c r="N30" s="371"/>
      <c r="O30" s="1"/>
      <c r="P30" s="1"/>
      <c r="Q30" s="382"/>
      <c r="R30" s="371"/>
      <c r="S30" s="382"/>
      <c r="T30" s="1"/>
    </row>
    <row r="31" spans="1:20" ht="15" customHeight="1" x14ac:dyDescent="0.3">
      <c r="A31" s="1"/>
      <c r="B31" s="119" t="s">
        <v>9</v>
      </c>
      <c r="C31" s="33"/>
      <c r="D31" s="15" t="s">
        <v>19</v>
      </c>
      <c r="E31" s="378">
        <v>120.00222722316312</v>
      </c>
      <c r="F31" s="77">
        <v>-5.3697010668975222</v>
      </c>
      <c r="G31" s="379"/>
      <c r="H31" s="39" t="s">
        <v>19</v>
      </c>
      <c r="I31" s="378">
        <v>138.03833027041219</v>
      </c>
      <c r="J31" s="77">
        <v>19.611627270895394</v>
      </c>
      <c r="K31" s="379"/>
      <c r="L31" s="39" t="s">
        <v>19</v>
      </c>
      <c r="M31" s="378">
        <v>119.59036144578313</v>
      </c>
      <c r="N31" s="77">
        <v>0</v>
      </c>
      <c r="O31" s="379"/>
      <c r="P31" s="39" t="s">
        <v>19</v>
      </c>
      <c r="Q31" s="378">
        <v>122.37554421998513</v>
      </c>
      <c r="R31" s="77">
        <v>-1.3535690083980505</v>
      </c>
      <c r="S31" s="383"/>
      <c r="T31" s="1"/>
    </row>
    <row r="32" spans="1:20" ht="15" customHeight="1" x14ac:dyDescent="0.3">
      <c r="A32" s="1"/>
      <c r="B32" s="32"/>
      <c r="C32" s="33"/>
      <c r="D32" s="90" t="s">
        <v>16</v>
      </c>
      <c r="E32" s="380">
        <v>149.63699079525304</v>
      </c>
      <c r="F32" s="64">
        <v>0.56904079678797992</v>
      </c>
      <c r="G32" s="381"/>
      <c r="H32" s="100" t="s">
        <v>16</v>
      </c>
      <c r="I32" s="380">
        <v>150.46744583393087</v>
      </c>
      <c r="J32" s="64">
        <v>8.0149067004295276</v>
      </c>
      <c r="K32" s="381"/>
      <c r="L32" s="100" t="s">
        <v>16</v>
      </c>
      <c r="M32" s="380">
        <v>0</v>
      </c>
      <c r="N32" s="64">
        <v>-100</v>
      </c>
      <c r="O32" s="381"/>
      <c r="P32" s="100" t="s">
        <v>16</v>
      </c>
      <c r="Q32" s="380">
        <v>149.81278950974897</v>
      </c>
      <c r="R32" s="64">
        <v>2.3447663335721849</v>
      </c>
      <c r="S32" s="383"/>
      <c r="T32" s="1"/>
    </row>
    <row r="33" spans="1:41" ht="15" customHeight="1" x14ac:dyDescent="0.3">
      <c r="A33" s="1"/>
      <c r="B33" s="32"/>
      <c r="C33" s="33"/>
      <c r="D33" s="16" t="s">
        <v>86</v>
      </c>
      <c r="E33" s="118">
        <v>80.195562999098996</v>
      </c>
      <c r="F33" s="77">
        <v>-5.905139212459483</v>
      </c>
      <c r="G33" s="37"/>
      <c r="H33" s="16" t="s">
        <v>86</v>
      </c>
      <c r="I33" s="118">
        <v>91.739664686515283</v>
      </c>
      <c r="J33" s="77">
        <v>10.736222364778239</v>
      </c>
      <c r="K33" s="37"/>
      <c r="L33" s="16" t="s">
        <v>86</v>
      </c>
      <c r="M33" s="118">
        <v>0</v>
      </c>
      <c r="N33" s="77">
        <v>0</v>
      </c>
      <c r="O33" s="37"/>
      <c r="P33" s="16" t="s">
        <v>86</v>
      </c>
      <c r="Q33" s="118">
        <v>81.685645544983089</v>
      </c>
      <c r="R33" s="77">
        <v>-3.6136047542638918</v>
      </c>
      <c r="S33" s="118"/>
      <c r="T33" s="1"/>
    </row>
    <row r="34" spans="1:41" ht="15" customHeight="1" x14ac:dyDescent="0.4">
      <c r="A34" s="1"/>
      <c r="B34" s="14"/>
      <c r="C34" s="1"/>
      <c r="D34" s="1"/>
      <c r="E34" s="1"/>
      <c r="F34" s="77"/>
      <c r="G34" s="1"/>
      <c r="H34" s="1"/>
      <c r="I34" s="1"/>
      <c r="J34" s="77"/>
      <c r="K34" s="1"/>
      <c r="L34" s="1"/>
      <c r="M34" s="1"/>
      <c r="N34" s="77"/>
      <c r="O34" s="1"/>
      <c r="P34" s="1"/>
      <c r="Q34" s="383"/>
      <c r="R34" s="77"/>
      <c r="S34" s="383"/>
      <c r="T34" s="1"/>
    </row>
    <row r="35" spans="1:41" ht="15" customHeight="1" x14ac:dyDescent="0.3">
      <c r="A35" s="1"/>
      <c r="B35" s="119" t="s">
        <v>10</v>
      </c>
      <c r="C35" s="33"/>
      <c r="D35" s="15" t="s">
        <v>19</v>
      </c>
      <c r="E35" s="378">
        <v>61.760668656716419</v>
      </c>
      <c r="F35" s="77">
        <v>-2.1248314317436265</v>
      </c>
      <c r="G35" s="379"/>
      <c r="H35" s="39" t="s">
        <v>19</v>
      </c>
      <c r="I35" s="378">
        <v>18.834197014925373</v>
      </c>
      <c r="J35" s="77">
        <v>2.8952013911545844</v>
      </c>
      <c r="K35" s="379"/>
      <c r="L35" s="39" t="s">
        <v>19</v>
      </c>
      <c r="M35" s="378">
        <v>0.11851940298507463</v>
      </c>
      <c r="N35" s="77">
        <v>0</v>
      </c>
      <c r="O35" s="379"/>
      <c r="P35" s="39" t="s">
        <v>19</v>
      </c>
      <c r="Q35" s="378">
        <v>79.398594191780816</v>
      </c>
      <c r="R35" s="77">
        <v>-2.4655839204595633</v>
      </c>
      <c r="S35" s="383"/>
      <c r="T35" s="1"/>
    </row>
    <row r="36" spans="1:41" ht="15" customHeight="1" x14ac:dyDescent="0.3">
      <c r="A36" s="1"/>
      <c r="B36" s="32"/>
      <c r="C36" s="33"/>
      <c r="D36" s="90" t="s">
        <v>16</v>
      </c>
      <c r="E36" s="380">
        <v>61.759513064360313</v>
      </c>
      <c r="F36" s="64">
        <v>-8.11428686935988</v>
      </c>
      <c r="G36" s="381"/>
      <c r="H36" s="100" t="s">
        <v>16</v>
      </c>
      <c r="I36" s="380">
        <v>16.676686842259066</v>
      </c>
      <c r="J36" s="64">
        <v>6.7270281704641208</v>
      </c>
      <c r="K36" s="381"/>
      <c r="L36" s="100" t="s">
        <v>16</v>
      </c>
      <c r="M36" s="380">
        <v>0</v>
      </c>
      <c r="N36" s="64">
        <v>-100</v>
      </c>
      <c r="O36" s="381"/>
      <c r="P36" s="100" t="s">
        <v>16</v>
      </c>
      <c r="Q36" s="380">
        <v>78.436199906619379</v>
      </c>
      <c r="R36" s="64">
        <v>-5.6404097823218766</v>
      </c>
      <c r="S36" s="383"/>
      <c r="T36" s="1"/>
    </row>
    <row r="37" spans="1:41" ht="15" customHeight="1" x14ac:dyDescent="0.3">
      <c r="A37" s="1"/>
      <c r="B37" s="32"/>
      <c r="C37" s="33"/>
      <c r="D37" s="16" t="s">
        <v>87</v>
      </c>
      <c r="E37" s="118">
        <v>100.00187111636534</v>
      </c>
      <c r="F37" s="77">
        <v>6.5183750917845522</v>
      </c>
      <c r="G37" s="37"/>
      <c r="H37" s="16" t="s">
        <v>87</v>
      </c>
      <c r="I37" s="118">
        <v>112.93728300515383</v>
      </c>
      <c r="J37" s="77">
        <v>-3.5903058906403285</v>
      </c>
      <c r="K37" s="37"/>
      <c r="L37" s="16" t="s">
        <v>87</v>
      </c>
      <c r="M37" s="118">
        <v>0</v>
      </c>
      <c r="N37" s="77">
        <v>0</v>
      </c>
      <c r="O37" s="37"/>
      <c r="P37" s="16" t="s">
        <v>87</v>
      </c>
      <c r="Q37" s="118">
        <v>101.22697719459535</v>
      </c>
      <c r="R37" s="77">
        <v>3.3646032740692369</v>
      </c>
      <c r="S37" s="118"/>
      <c r="T37" s="1"/>
    </row>
    <row r="38" spans="1:41" ht="10" customHeight="1" x14ac:dyDescent="0.3">
      <c r="A38" s="1"/>
      <c r="B38" s="32"/>
      <c r="C38" s="33"/>
      <c r="D38" s="16"/>
      <c r="E38" s="118"/>
      <c r="F38" s="77"/>
      <c r="G38" s="37"/>
      <c r="H38" s="38"/>
      <c r="I38" s="118"/>
      <c r="J38" s="77"/>
      <c r="K38" s="37"/>
      <c r="L38" s="38"/>
      <c r="M38" s="118"/>
      <c r="N38" s="77"/>
      <c r="O38" s="37"/>
      <c r="P38" s="38"/>
      <c r="Q38" s="118"/>
      <c r="R38" s="77"/>
      <c r="S38" s="118"/>
      <c r="T38" s="1"/>
    </row>
    <row r="39" spans="1:41" s="386" customFormat="1" ht="9.75" customHeight="1" x14ac:dyDescent="0.25">
      <c r="A39" s="384"/>
      <c r="B39" s="384"/>
      <c r="C39" s="384"/>
      <c r="D39" s="384"/>
      <c r="E39" s="384"/>
      <c r="F39" s="384"/>
      <c r="G39" s="384"/>
      <c r="H39" s="384"/>
      <c r="I39" s="384"/>
      <c r="J39" s="384"/>
      <c r="K39" s="384"/>
      <c r="L39" s="384"/>
      <c r="M39" s="384"/>
      <c r="N39" s="384"/>
      <c r="O39" s="384"/>
      <c r="P39" s="384"/>
      <c r="Q39" s="384"/>
      <c r="R39" s="384"/>
      <c r="S39" s="384"/>
      <c r="T39" s="384"/>
      <c r="U39" s="385"/>
      <c r="V39" s="385"/>
      <c r="W39" s="385"/>
      <c r="X39" s="385"/>
      <c r="Y39" s="385"/>
      <c r="Z39" s="385"/>
      <c r="AA39" s="385"/>
      <c r="AB39" s="385"/>
      <c r="AC39" s="385"/>
      <c r="AD39" s="385"/>
      <c r="AE39" s="385"/>
      <c r="AF39" s="385"/>
      <c r="AG39" s="385"/>
      <c r="AH39" s="385"/>
      <c r="AI39" s="385"/>
      <c r="AJ39" s="385"/>
      <c r="AK39" s="385"/>
      <c r="AL39" s="385"/>
      <c r="AM39" s="385"/>
      <c r="AN39" s="385"/>
      <c r="AO39" s="385"/>
    </row>
    <row r="40" spans="1:41" ht="32.15" customHeight="1" x14ac:dyDescent="0.25">
      <c r="A40" s="1"/>
      <c r="B40" s="541" t="s">
        <v>119</v>
      </c>
      <c r="C40" s="541"/>
      <c r="D40" s="541"/>
      <c r="E40" s="541"/>
      <c r="F40" s="541"/>
      <c r="G40" s="541"/>
      <c r="H40" s="541"/>
      <c r="I40" s="541"/>
      <c r="J40" s="541"/>
      <c r="K40" s="541"/>
      <c r="L40" s="541"/>
      <c r="M40" s="541"/>
      <c r="N40" s="541"/>
      <c r="O40" s="541"/>
      <c r="P40" s="541"/>
      <c r="Q40" s="541"/>
      <c r="R40" s="541"/>
      <c r="S40" s="541"/>
      <c r="T40" s="1"/>
    </row>
    <row r="41" spans="1:41" s="389" customFormat="1" ht="15" customHeight="1" x14ac:dyDescent="0.25">
      <c r="A41" s="387"/>
      <c r="B41" s="387"/>
      <c r="C41" s="387"/>
      <c r="D41" s="387"/>
      <c r="E41" s="387"/>
      <c r="F41" s="387"/>
      <c r="G41" s="387"/>
      <c r="H41" s="387"/>
      <c r="I41" s="387"/>
      <c r="J41" s="387"/>
      <c r="K41" s="387"/>
      <c r="L41" s="387"/>
      <c r="M41" s="387"/>
      <c r="N41" s="387"/>
      <c r="O41" s="387"/>
      <c r="P41" s="387"/>
      <c r="Q41" s="387"/>
      <c r="R41" s="387"/>
      <c r="S41" s="387"/>
      <c r="T41" s="387"/>
      <c r="U41" s="388"/>
      <c r="V41" s="388"/>
      <c r="W41" s="388"/>
      <c r="X41" s="388"/>
      <c r="Y41" s="388"/>
      <c r="Z41" s="388"/>
      <c r="AA41" s="388"/>
      <c r="AB41" s="388"/>
      <c r="AC41" s="388"/>
      <c r="AD41" s="388"/>
      <c r="AE41" s="388"/>
      <c r="AF41" s="388"/>
      <c r="AG41" s="388"/>
      <c r="AH41" s="388"/>
      <c r="AI41" s="388"/>
      <c r="AJ41" s="388"/>
      <c r="AK41" s="388"/>
      <c r="AL41" s="388"/>
      <c r="AM41" s="388"/>
      <c r="AN41" s="388"/>
      <c r="AO41" s="388"/>
    </row>
    <row r="42" spans="1:41" ht="18" customHeight="1" x14ac:dyDescent="0.25">
      <c r="A42" s="151"/>
      <c r="B42" s="151"/>
      <c r="C42" s="151"/>
      <c r="D42" s="151"/>
      <c r="E42" s="151"/>
      <c r="F42" s="151"/>
      <c r="G42" s="151"/>
      <c r="H42" s="151"/>
      <c r="I42" s="151"/>
      <c r="J42" s="151"/>
      <c r="K42" s="151"/>
      <c r="L42" s="151"/>
      <c r="M42" s="151"/>
      <c r="N42" s="151"/>
      <c r="O42" s="151"/>
      <c r="P42" s="151"/>
      <c r="Q42" s="151"/>
      <c r="R42" s="151"/>
      <c r="S42" s="151"/>
      <c r="T42" s="151"/>
    </row>
    <row r="43" spans="1:41" x14ac:dyDescent="0.25">
      <c r="A43" s="151"/>
      <c r="B43" s="151"/>
      <c r="C43" s="151"/>
      <c r="D43" s="151"/>
      <c r="E43" s="151"/>
      <c r="F43" s="151"/>
      <c r="G43" s="151"/>
      <c r="H43" s="151"/>
      <c r="I43" s="151"/>
      <c r="J43" s="151"/>
      <c r="K43" s="151"/>
      <c r="L43" s="151"/>
      <c r="M43" s="151"/>
      <c r="N43" s="151"/>
      <c r="O43" s="151"/>
      <c r="P43" s="151"/>
      <c r="Q43" s="151"/>
      <c r="R43" s="151"/>
      <c r="S43" s="151"/>
      <c r="T43" s="151"/>
    </row>
    <row r="44" spans="1:41" x14ac:dyDescent="0.25">
      <c r="A44" s="151"/>
      <c r="B44" s="151"/>
      <c r="C44" s="151"/>
      <c r="D44" s="151"/>
      <c r="E44" s="151"/>
      <c r="F44" s="151"/>
      <c r="G44" s="151"/>
      <c r="H44" s="151"/>
      <c r="I44" s="151"/>
      <c r="J44" s="151"/>
      <c r="K44" s="151"/>
      <c r="L44" s="151"/>
      <c r="M44" s="151"/>
      <c r="N44" s="151"/>
      <c r="O44" s="151"/>
      <c r="P44" s="151"/>
      <c r="Q44" s="151"/>
      <c r="R44" s="151"/>
      <c r="S44" s="151"/>
      <c r="T44" s="151"/>
    </row>
    <row r="45" spans="1:41" x14ac:dyDescent="0.25">
      <c r="A45" s="151"/>
      <c r="B45" s="151"/>
      <c r="C45" s="151"/>
      <c r="D45" s="151"/>
      <c r="E45" s="151"/>
      <c r="F45" s="151"/>
      <c r="G45" s="151"/>
      <c r="H45" s="151"/>
      <c r="I45" s="151"/>
      <c r="J45" s="151"/>
      <c r="K45" s="151"/>
      <c r="L45" s="151"/>
      <c r="M45" s="151"/>
      <c r="N45" s="151"/>
      <c r="O45" s="151"/>
      <c r="P45" s="151"/>
      <c r="Q45" s="151"/>
      <c r="R45" s="151"/>
      <c r="S45" s="151"/>
      <c r="T45" s="151"/>
    </row>
    <row r="46" spans="1:41" x14ac:dyDescent="0.25">
      <c r="A46" s="151"/>
      <c r="B46" s="151"/>
      <c r="C46" s="151"/>
      <c r="D46" s="151"/>
      <c r="E46" s="151"/>
      <c r="F46" s="151"/>
      <c r="G46" s="151"/>
      <c r="H46" s="151"/>
      <c r="I46" s="151"/>
      <c r="J46" s="151"/>
      <c r="K46" s="151"/>
      <c r="L46" s="151"/>
      <c r="M46" s="151"/>
      <c r="N46" s="151"/>
      <c r="O46" s="151"/>
      <c r="P46" s="151"/>
      <c r="Q46" s="151"/>
      <c r="R46" s="151"/>
      <c r="S46" s="151"/>
      <c r="T46" s="151"/>
    </row>
    <row r="47" spans="1:41" x14ac:dyDescent="0.25">
      <c r="A47" s="151"/>
      <c r="B47" s="151"/>
      <c r="C47" s="151"/>
      <c r="D47" s="151"/>
      <c r="E47" s="151"/>
      <c r="F47" s="151"/>
      <c r="G47" s="151"/>
      <c r="H47" s="151"/>
      <c r="I47" s="151"/>
      <c r="J47" s="151"/>
      <c r="K47" s="151"/>
      <c r="L47" s="151"/>
      <c r="M47" s="151"/>
      <c r="N47" s="151"/>
      <c r="O47" s="151"/>
      <c r="P47" s="151"/>
      <c r="Q47" s="151"/>
      <c r="R47" s="151"/>
      <c r="S47" s="151"/>
      <c r="T47" s="151"/>
    </row>
    <row r="48" spans="1:41" x14ac:dyDescent="0.25">
      <c r="A48" s="151"/>
      <c r="B48" s="151"/>
      <c r="C48" s="151"/>
      <c r="D48" s="151"/>
      <c r="E48" s="151"/>
      <c r="F48" s="151"/>
      <c r="G48" s="151"/>
      <c r="H48" s="151"/>
      <c r="I48" s="151"/>
      <c r="J48" s="151"/>
      <c r="K48" s="151"/>
      <c r="L48" s="151"/>
      <c r="M48" s="151"/>
      <c r="N48" s="151"/>
      <c r="O48" s="151"/>
      <c r="P48" s="151"/>
      <c r="Q48" s="151"/>
      <c r="R48" s="151"/>
      <c r="S48" s="151"/>
      <c r="T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sheetData>
  <mergeCells count="14">
    <mergeCell ref="B2:S2"/>
    <mergeCell ref="B6:S6"/>
    <mergeCell ref="B23:S23"/>
    <mergeCell ref="D8:F8"/>
    <mergeCell ref="H8:J8"/>
    <mergeCell ref="L8:N8"/>
    <mergeCell ref="P8:R8"/>
    <mergeCell ref="B4:S4"/>
    <mergeCell ref="B3:S3"/>
    <mergeCell ref="B40:S40"/>
    <mergeCell ref="D25:F25"/>
    <mergeCell ref="H25:J25"/>
    <mergeCell ref="L25:N25"/>
    <mergeCell ref="P25:R25"/>
  </mergeCells>
  <phoneticPr fontId="0" type="noConversion"/>
  <printOptions horizontalCentered="1" verticalCentered="1"/>
  <pageMargins left="0.25" right="0.25" top="0.25" bottom="0.25" header="0" footer="0"/>
  <pageSetup scale="88" orientation="landscape" r:id="rId1"/>
  <headerFooter alignWithMargins="0"/>
  <rowBreaks count="1" manualBreakCount="1">
    <brk id="42" max="16383" man="1"/>
  </rowBreaks>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P86"/>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9" t="s">
        <v>127</v>
      </c>
      <c r="Z1" s="3"/>
      <c r="AB1" s="390"/>
    </row>
    <row r="2" spans="1:28" ht="15" customHeight="1" x14ac:dyDescent="0.25">
      <c r="A2" s="8"/>
      <c r="B2" s="500" t="s">
        <v>143</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row>
    <row r="3" spans="1:28" ht="17.149999999999999" customHeight="1" x14ac:dyDescent="0.25">
      <c r="A3" s="8"/>
      <c r="B3" s="500" t="s">
        <v>144</v>
      </c>
      <c r="C3" s="500"/>
      <c r="D3" s="500"/>
      <c r="E3" s="500"/>
      <c r="F3" s="500"/>
      <c r="G3" s="500"/>
      <c r="H3" s="500"/>
      <c r="I3" s="500"/>
      <c r="J3" s="500"/>
      <c r="K3" s="500"/>
      <c r="L3" s="500"/>
      <c r="M3" s="500"/>
      <c r="N3" s="500"/>
      <c r="O3" s="500"/>
      <c r="P3" s="500"/>
      <c r="Q3" s="500"/>
      <c r="R3" s="552" t="s">
        <v>239</v>
      </c>
      <c r="S3" s="552"/>
      <c r="T3" s="552"/>
      <c r="U3" s="552"/>
      <c r="V3" s="552"/>
      <c r="W3" s="552"/>
      <c r="X3" s="552"/>
      <c r="Y3" s="552"/>
      <c r="Z3" s="552"/>
      <c r="AA3" s="552"/>
      <c r="AB3" s="552"/>
    </row>
    <row r="4" spans="1:28" ht="19.5" customHeight="1" x14ac:dyDescent="0.25">
      <c r="B4" s="500" t="s">
        <v>145</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row>
    <row r="5" spans="1:28" ht="12.75" customHeight="1" x14ac:dyDescent="0.25"/>
    <row r="6" spans="1:28" ht="15.5" x14ac:dyDescent="0.35">
      <c r="D6" s="551" t="s">
        <v>22</v>
      </c>
      <c r="E6" s="551"/>
      <c r="F6" s="551"/>
      <c r="G6" s="551"/>
      <c r="H6" s="551"/>
      <c r="I6" s="551"/>
      <c r="J6" s="551"/>
      <c r="K6" s="551"/>
      <c r="L6" s="551"/>
      <c r="M6" s="551"/>
      <c r="N6" s="551"/>
      <c r="O6" s="551"/>
      <c r="Q6" s="551" t="s">
        <v>71</v>
      </c>
      <c r="R6" s="551"/>
      <c r="S6" s="551"/>
      <c r="T6" s="551"/>
      <c r="U6" s="551"/>
      <c r="V6" s="551"/>
      <c r="W6" s="551"/>
      <c r="X6" s="551"/>
      <c r="Y6" s="551"/>
      <c r="Z6" s="551"/>
      <c r="AA6" s="551"/>
      <c r="AB6" s="551"/>
    </row>
    <row r="7" spans="1:28" ht="15.5" x14ac:dyDescent="0.35">
      <c r="D7" s="548" t="s">
        <v>11</v>
      </c>
      <c r="E7" s="548"/>
      <c r="F7" s="548"/>
      <c r="G7" s="548" t="s">
        <v>13</v>
      </c>
      <c r="H7" s="548"/>
      <c r="I7" s="548"/>
      <c r="J7" s="548" t="s">
        <v>14</v>
      </c>
      <c r="K7" s="548"/>
      <c r="L7" s="548"/>
      <c r="M7" s="548" t="s">
        <v>12</v>
      </c>
      <c r="N7" s="548"/>
      <c r="O7" s="548"/>
      <c r="Q7" s="548" t="s">
        <v>11</v>
      </c>
      <c r="R7" s="548"/>
      <c r="S7" s="548"/>
      <c r="T7" s="548" t="s">
        <v>13</v>
      </c>
      <c r="U7" s="548"/>
      <c r="V7" s="548"/>
      <c r="W7" s="548" t="s">
        <v>14</v>
      </c>
      <c r="X7" s="548"/>
      <c r="Y7" s="548"/>
      <c r="Z7" s="548" t="s">
        <v>12</v>
      </c>
      <c r="AA7" s="548"/>
      <c r="AB7" s="548"/>
    </row>
    <row r="8" spans="1:28" ht="27" customHeight="1" x14ac:dyDescent="0.4">
      <c r="A8" s="42"/>
      <c r="B8" s="464" t="s">
        <v>42</v>
      </c>
      <c r="C8" s="464"/>
      <c r="D8" s="252" t="s">
        <v>25</v>
      </c>
      <c r="E8" s="253" t="s">
        <v>15</v>
      </c>
      <c r="F8" s="254" t="s">
        <v>26</v>
      </c>
      <c r="G8" s="252" t="s">
        <v>25</v>
      </c>
      <c r="H8" s="253" t="s">
        <v>15</v>
      </c>
      <c r="I8" s="254" t="s">
        <v>26</v>
      </c>
      <c r="J8" s="252" t="s">
        <v>25</v>
      </c>
      <c r="K8" s="253" t="s">
        <v>15</v>
      </c>
      <c r="L8" s="254" t="s">
        <v>26</v>
      </c>
      <c r="M8" s="252" t="s">
        <v>25</v>
      </c>
      <c r="N8" s="253" t="s">
        <v>15</v>
      </c>
      <c r="O8" s="254" t="s">
        <v>26</v>
      </c>
      <c r="P8" s="45"/>
      <c r="Q8" s="252" t="s">
        <v>25</v>
      </c>
      <c r="R8" s="253" t="s">
        <v>15</v>
      </c>
      <c r="S8" s="254" t="s">
        <v>26</v>
      </c>
      <c r="T8" s="252" t="s">
        <v>25</v>
      </c>
      <c r="U8" s="253" t="s">
        <v>15</v>
      </c>
      <c r="V8" s="254" t="s">
        <v>26</v>
      </c>
      <c r="W8" s="252" t="s">
        <v>25</v>
      </c>
      <c r="X8" s="253" t="s">
        <v>15</v>
      </c>
      <c r="Y8" s="254" t="s">
        <v>26</v>
      </c>
      <c r="Z8" s="252" t="s">
        <v>25</v>
      </c>
      <c r="AA8" s="253" t="s">
        <v>15</v>
      </c>
      <c r="AB8" s="254" t="s">
        <v>26</v>
      </c>
    </row>
    <row r="9" spans="1:28" ht="18" customHeight="1" x14ac:dyDescent="0.4">
      <c r="A9" s="42"/>
      <c r="B9" s="185">
        <v>2018</v>
      </c>
      <c r="C9" s="186" t="s">
        <v>153</v>
      </c>
      <c r="D9" s="255">
        <v>51.122580645161293</v>
      </c>
      <c r="E9" s="256">
        <v>42.481920858048262</v>
      </c>
      <c r="F9" s="257">
        <v>57.425647912146083</v>
      </c>
      <c r="G9" s="255">
        <v>24.916129032258066</v>
      </c>
      <c r="H9" s="256">
        <v>18.316811570650849</v>
      </c>
      <c r="I9" s="257">
        <v>16.247167989296486</v>
      </c>
      <c r="J9" s="255">
        <v>0</v>
      </c>
      <c r="K9" s="256">
        <v>0</v>
      </c>
      <c r="L9" s="257">
        <v>2.5793618824752182</v>
      </c>
      <c r="M9" s="255">
        <v>76.038709677419348</v>
      </c>
      <c r="N9" s="256">
        <v>60.798732428699111</v>
      </c>
      <c r="O9" s="257">
        <v>76.252177783917787</v>
      </c>
      <c r="P9" s="3"/>
      <c r="Q9" s="255">
        <v>69.824260608658378</v>
      </c>
      <c r="R9" s="256">
        <v>-14.901322482197354</v>
      </c>
      <c r="S9" s="257">
        <v>1.9729075289840663</v>
      </c>
      <c r="T9" s="255">
        <v>19.418676561533704</v>
      </c>
      <c r="U9" s="256">
        <v>-21.159394946227156</v>
      </c>
      <c r="V9" s="257">
        <v>-5.7651669040770646</v>
      </c>
      <c r="W9" s="255">
        <v>0</v>
      </c>
      <c r="X9" s="256">
        <v>-100</v>
      </c>
      <c r="Y9" s="257">
        <v>-8.5927513358227756</v>
      </c>
      <c r="Z9" s="255">
        <v>49.189873417721522</v>
      </c>
      <c r="AA9" s="256">
        <v>-19.711357905467032</v>
      </c>
      <c r="AB9" s="257">
        <v>-0.1642092270104665</v>
      </c>
    </row>
    <row r="10" spans="1:28" ht="18" customHeight="1" x14ac:dyDescent="0.35">
      <c r="A10" s="43"/>
      <c r="B10" s="187"/>
      <c r="C10" s="188" t="s">
        <v>157</v>
      </c>
      <c r="D10" s="176">
        <v>56.309677419354841</v>
      </c>
      <c r="E10" s="64">
        <v>39.223612578207522</v>
      </c>
      <c r="F10" s="177">
        <v>59.878282017528946</v>
      </c>
      <c r="G10" s="176">
        <v>10.696774193548388</v>
      </c>
      <c r="H10" s="64">
        <v>6.4922401885106034</v>
      </c>
      <c r="I10" s="177">
        <v>11.026530349096991</v>
      </c>
      <c r="J10" s="176">
        <v>0</v>
      </c>
      <c r="K10" s="64">
        <v>0</v>
      </c>
      <c r="L10" s="177">
        <v>2.2282415963651685</v>
      </c>
      <c r="M10" s="176">
        <v>67.00645161290322</v>
      </c>
      <c r="N10" s="64">
        <v>45.715852766718129</v>
      </c>
      <c r="O10" s="177">
        <v>73.133053962991099</v>
      </c>
      <c r="P10" s="3"/>
      <c r="Q10" s="176">
        <v>72.900158478605391</v>
      </c>
      <c r="R10" s="64">
        <v>-13.092987667656855</v>
      </c>
      <c r="S10" s="177">
        <v>3.9930191964633468</v>
      </c>
      <c r="T10" s="176">
        <v>16.596343178621659</v>
      </c>
      <c r="U10" s="64">
        <v>-59.410718821437641</v>
      </c>
      <c r="V10" s="177">
        <v>11.448153077807833</v>
      </c>
      <c r="W10" s="176">
        <v>0</v>
      </c>
      <c r="X10" s="64">
        <v>-100</v>
      </c>
      <c r="Y10" s="177">
        <v>-30.733630333142525</v>
      </c>
      <c r="Z10" s="176">
        <v>60.525502318392583</v>
      </c>
      <c r="AA10" s="64">
        <v>-27.829265946188627</v>
      </c>
      <c r="AB10" s="177">
        <v>3.4561299624150554</v>
      </c>
    </row>
    <row r="11" spans="1:28" ht="18" customHeight="1" x14ac:dyDescent="0.35">
      <c r="A11" s="43"/>
      <c r="B11" s="189"/>
      <c r="C11" s="190" t="s">
        <v>159</v>
      </c>
      <c r="D11" s="258">
        <v>52.893333333333331</v>
      </c>
      <c r="E11" s="63">
        <v>50.085391887770662</v>
      </c>
      <c r="F11" s="259">
        <v>60.208224927588212</v>
      </c>
      <c r="G11" s="258">
        <v>8.1066666666666674</v>
      </c>
      <c r="H11" s="63">
        <v>10</v>
      </c>
      <c r="I11" s="259">
        <v>10.804418433301047</v>
      </c>
      <c r="J11" s="258">
        <v>0</v>
      </c>
      <c r="K11" s="63">
        <v>0</v>
      </c>
      <c r="L11" s="259">
        <v>2.4289615092870376</v>
      </c>
      <c r="M11" s="258">
        <v>61</v>
      </c>
      <c r="N11" s="63">
        <v>60.085391887770662</v>
      </c>
      <c r="O11" s="259">
        <v>73.441604870176292</v>
      </c>
      <c r="P11" s="3"/>
      <c r="Q11" s="258">
        <v>8.3879781420765021</v>
      </c>
      <c r="R11" s="63">
        <v>-4.1893643778752683</v>
      </c>
      <c r="S11" s="259">
        <v>-2.7600659578023268</v>
      </c>
      <c r="T11" s="258">
        <v>-44.014732965009209</v>
      </c>
      <c r="U11" s="63">
        <v>-15.815515108676445</v>
      </c>
      <c r="V11" s="259">
        <v>-14.13134570286396</v>
      </c>
      <c r="W11" s="258">
        <v>0</v>
      </c>
      <c r="X11" s="63">
        <v>-100</v>
      </c>
      <c r="Y11" s="259">
        <v>-21.160223080392704</v>
      </c>
      <c r="Z11" s="258">
        <v>-3.6030341340075855</v>
      </c>
      <c r="AA11" s="63">
        <v>-9.4098338650106239</v>
      </c>
      <c r="AB11" s="259">
        <v>-5.3350384054995743</v>
      </c>
    </row>
    <row r="12" spans="1:28" ht="18" customHeight="1" x14ac:dyDescent="0.35">
      <c r="A12" s="43"/>
      <c r="B12" s="187"/>
      <c r="C12" s="188" t="s">
        <v>162</v>
      </c>
      <c r="D12" s="176">
        <v>53.729032258064514</v>
      </c>
      <c r="E12" s="64">
        <v>49.263642534604372</v>
      </c>
      <c r="F12" s="177">
        <v>60.295737843663936</v>
      </c>
      <c r="G12" s="176">
        <v>13.058064516129033</v>
      </c>
      <c r="H12" s="64">
        <v>11.94109140276835</v>
      </c>
      <c r="I12" s="177">
        <v>14.633469614605794</v>
      </c>
      <c r="J12" s="176">
        <v>0</v>
      </c>
      <c r="K12" s="64">
        <v>0</v>
      </c>
      <c r="L12" s="177">
        <v>2.637035545761294</v>
      </c>
      <c r="M12" s="176">
        <v>66.787096774193543</v>
      </c>
      <c r="N12" s="64">
        <v>61.204733937372723</v>
      </c>
      <c r="O12" s="177">
        <v>77.566243004031023</v>
      </c>
      <c r="P12" s="3"/>
      <c r="Q12" s="176">
        <v>-4.1215749481924933</v>
      </c>
      <c r="R12" s="64">
        <v>-5.389513724749186</v>
      </c>
      <c r="S12" s="177">
        <v>0.1091242906723686</v>
      </c>
      <c r="T12" s="176">
        <v>41.143654114365411</v>
      </c>
      <c r="U12" s="64">
        <v>-1.9456134152660001</v>
      </c>
      <c r="V12" s="177">
        <v>0.60185116341260281</v>
      </c>
      <c r="W12" s="176">
        <v>0</v>
      </c>
      <c r="X12" s="64">
        <v>-100</v>
      </c>
      <c r="Y12" s="177">
        <v>-24.317479613222087</v>
      </c>
      <c r="Z12" s="176">
        <v>2.2924901185770752</v>
      </c>
      <c r="AA12" s="64">
        <v>-8.0032169317277511</v>
      </c>
      <c r="AB12" s="177">
        <v>-0.88682670293252008</v>
      </c>
    </row>
    <row r="13" spans="1:28" ht="18" customHeight="1" x14ac:dyDescent="0.35">
      <c r="A13" s="43"/>
      <c r="B13" s="189"/>
      <c r="C13" s="190" t="s">
        <v>164</v>
      </c>
      <c r="D13" s="258">
        <v>43.773333333333333</v>
      </c>
      <c r="E13" s="63">
        <v>43.171698688624581</v>
      </c>
      <c r="F13" s="259">
        <v>54.499686611035024</v>
      </c>
      <c r="G13" s="258">
        <v>12.52</v>
      </c>
      <c r="H13" s="63">
        <v>9.176578225068619</v>
      </c>
      <c r="I13" s="259">
        <v>12.675353779796357</v>
      </c>
      <c r="J13" s="258">
        <v>0</v>
      </c>
      <c r="K13" s="63">
        <v>0</v>
      </c>
      <c r="L13" s="259">
        <v>2.7883991516522801</v>
      </c>
      <c r="M13" s="258">
        <v>56.293333333333337</v>
      </c>
      <c r="N13" s="63">
        <v>52.348276913693198</v>
      </c>
      <c r="O13" s="259">
        <v>69.963439542483655</v>
      </c>
      <c r="P13" s="3"/>
      <c r="Q13" s="258">
        <v>-1.5887290167865706</v>
      </c>
      <c r="R13" s="63">
        <v>0.71986902674216569</v>
      </c>
      <c r="S13" s="259">
        <v>-0.9463728806531776</v>
      </c>
      <c r="T13" s="258">
        <v>18.710493046776232</v>
      </c>
      <c r="U13" s="63">
        <v>-9.092911906369519</v>
      </c>
      <c r="V13" s="259">
        <v>22.374038691744108</v>
      </c>
      <c r="W13" s="258">
        <v>0</v>
      </c>
      <c r="X13" s="63">
        <v>-100</v>
      </c>
      <c r="Y13" s="259">
        <v>-7.4121262617485062</v>
      </c>
      <c r="Z13" s="258">
        <v>2.301914223406833</v>
      </c>
      <c r="AA13" s="63">
        <v>-5.136296087019514</v>
      </c>
      <c r="AB13" s="259">
        <v>2.3008551504399781</v>
      </c>
    </row>
    <row r="14" spans="1:28" ht="18" customHeight="1" x14ac:dyDescent="0.35">
      <c r="A14" s="43"/>
      <c r="B14" s="187"/>
      <c r="C14" s="188" t="s">
        <v>165</v>
      </c>
      <c r="D14" s="176">
        <v>41.741935483870968</v>
      </c>
      <c r="E14" s="64">
        <v>37.325502464362657</v>
      </c>
      <c r="F14" s="177">
        <v>48.83562440409812</v>
      </c>
      <c r="G14" s="176">
        <v>7.7290322580645165</v>
      </c>
      <c r="H14" s="64">
        <v>4.9582386447481035</v>
      </c>
      <c r="I14" s="177">
        <v>6.0020448596514697</v>
      </c>
      <c r="J14" s="176">
        <v>0</v>
      </c>
      <c r="K14" s="64">
        <v>0</v>
      </c>
      <c r="L14" s="177">
        <v>2.8391297436945813</v>
      </c>
      <c r="M14" s="176">
        <v>49.470967741935482</v>
      </c>
      <c r="N14" s="64">
        <v>42.283741109110764</v>
      </c>
      <c r="O14" s="177">
        <v>57.676799007444167</v>
      </c>
      <c r="P14" s="3"/>
      <c r="Q14" s="176">
        <v>-4.824948514268903</v>
      </c>
      <c r="R14" s="64">
        <v>-0.55421143499242231</v>
      </c>
      <c r="S14" s="177">
        <v>-1.6976202932601263</v>
      </c>
      <c r="T14" s="176">
        <v>16.310679611650485</v>
      </c>
      <c r="U14" s="64">
        <v>-59.053150141979593</v>
      </c>
      <c r="V14" s="177">
        <v>-36.726107838556409</v>
      </c>
      <c r="W14" s="176">
        <v>0</v>
      </c>
      <c r="X14" s="64">
        <v>-100</v>
      </c>
      <c r="Y14" s="177">
        <v>-3.1991999830143079</v>
      </c>
      <c r="Z14" s="176">
        <v>-2.043944813490036</v>
      </c>
      <c r="AA14" s="64">
        <v>-18.501859468333084</v>
      </c>
      <c r="AB14" s="177">
        <v>-7.1193592695933692</v>
      </c>
    </row>
    <row r="15" spans="1:28" ht="18" customHeight="1" x14ac:dyDescent="0.35">
      <c r="A15" s="43"/>
      <c r="B15" s="189">
        <v>2019</v>
      </c>
      <c r="C15" s="190" t="s">
        <v>166</v>
      </c>
      <c r="D15" s="258">
        <v>43.741935483870968</v>
      </c>
      <c r="E15" s="63">
        <v>32.164993491759596</v>
      </c>
      <c r="F15" s="259">
        <v>46.155946922377225</v>
      </c>
      <c r="G15" s="258">
        <v>15.793548387096774</v>
      </c>
      <c r="H15" s="63">
        <v>6.9123608594226589</v>
      </c>
      <c r="I15" s="259">
        <v>17.683925971466703</v>
      </c>
      <c r="J15" s="258">
        <v>0</v>
      </c>
      <c r="K15" s="63">
        <v>0</v>
      </c>
      <c r="L15" s="259">
        <v>2.4839562348371964</v>
      </c>
      <c r="M15" s="258">
        <v>59.535483870967745</v>
      </c>
      <c r="N15" s="63">
        <v>39.077354351182251</v>
      </c>
      <c r="O15" s="259">
        <v>66.323829128681126</v>
      </c>
      <c r="P15" s="3"/>
      <c r="Q15" s="258">
        <v>8.549471661863592</v>
      </c>
      <c r="R15" s="63">
        <v>-29.077385128892711</v>
      </c>
      <c r="S15" s="259">
        <v>-13.420858424095222</v>
      </c>
      <c r="T15" s="258">
        <v>4.7945205479452051</v>
      </c>
      <c r="U15" s="63">
        <v>-17.547443569745905</v>
      </c>
      <c r="V15" s="259">
        <v>33.04878629775304</v>
      </c>
      <c r="W15" s="258">
        <v>0</v>
      </c>
      <c r="X15" s="63">
        <v>-100</v>
      </c>
      <c r="Y15" s="259">
        <v>-8.8845694538371909</v>
      </c>
      <c r="Z15" s="258">
        <v>7.527382894430203</v>
      </c>
      <c r="AA15" s="63">
        <v>-30.373882514748995</v>
      </c>
      <c r="AB15" s="259">
        <v>-4.3335125420061296</v>
      </c>
    </row>
    <row r="16" spans="1:28" ht="18" customHeight="1" x14ac:dyDescent="0.35">
      <c r="A16" s="43"/>
      <c r="B16" s="187"/>
      <c r="C16" s="188" t="s">
        <v>169</v>
      </c>
      <c r="D16" s="176">
        <v>43.842857142857142</v>
      </c>
      <c r="E16" s="64">
        <v>36.083123425692698</v>
      </c>
      <c r="F16" s="177">
        <v>50.949453395480454</v>
      </c>
      <c r="G16" s="176">
        <v>14.714285714285714</v>
      </c>
      <c r="H16" s="64">
        <v>11.065131342209428</v>
      </c>
      <c r="I16" s="177">
        <v>18.281713419782818</v>
      </c>
      <c r="J16" s="176">
        <v>0</v>
      </c>
      <c r="K16" s="64">
        <v>0</v>
      </c>
      <c r="L16" s="177">
        <v>2.5602451362592595</v>
      </c>
      <c r="M16" s="176">
        <v>58.557142857142857</v>
      </c>
      <c r="N16" s="64">
        <v>47.148254767902124</v>
      </c>
      <c r="O16" s="177">
        <v>71.791411951522534</v>
      </c>
      <c r="P16" s="3"/>
      <c r="Q16" s="176">
        <v>2.3682454969979987</v>
      </c>
      <c r="R16" s="64">
        <v>-21.529883595813363</v>
      </c>
      <c r="S16" s="177">
        <v>-9.4891944527879204</v>
      </c>
      <c r="T16" s="176">
        <v>-27.464788732394368</v>
      </c>
      <c r="U16" s="64">
        <v>-16.241062308478039</v>
      </c>
      <c r="V16" s="177">
        <v>36.143796864770216</v>
      </c>
      <c r="W16" s="176">
        <v>0</v>
      </c>
      <c r="X16" s="64">
        <v>-100</v>
      </c>
      <c r="Y16" s="177">
        <v>-12.878792516793425</v>
      </c>
      <c r="Z16" s="176">
        <v>-7.2204617473970121</v>
      </c>
      <c r="AA16" s="64">
        <v>-22.682009294091614</v>
      </c>
      <c r="AB16" s="177">
        <v>-1.1926566390876852</v>
      </c>
    </row>
    <row r="17" spans="1:29" ht="18" customHeight="1" x14ac:dyDescent="0.35">
      <c r="A17" s="43"/>
      <c r="B17" s="189"/>
      <c r="C17" s="190" t="s">
        <v>170</v>
      </c>
      <c r="D17" s="258">
        <v>50.529032258064518</v>
      </c>
      <c r="E17" s="63">
        <v>42.393706534741796</v>
      </c>
      <c r="F17" s="259">
        <v>59.076782835082071</v>
      </c>
      <c r="G17" s="258">
        <v>18.929032258064517</v>
      </c>
      <c r="H17" s="63">
        <v>14.23126051783216</v>
      </c>
      <c r="I17" s="259">
        <v>15.313599141765343</v>
      </c>
      <c r="J17" s="258">
        <v>0</v>
      </c>
      <c r="K17" s="63">
        <v>0</v>
      </c>
      <c r="L17" s="259">
        <v>2.34669693961153</v>
      </c>
      <c r="M17" s="258">
        <v>69.458064516129028</v>
      </c>
      <c r="N17" s="63">
        <v>56.624967052573957</v>
      </c>
      <c r="O17" s="259">
        <v>76.737078916458941</v>
      </c>
      <c r="P17" s="3"/>
      <c r="Q17" s="258">
        <v>-11.64259927797834</v>
      </c>
      <c r="R17" s="63">
        <v>-9.140259249759719</v>
      </c>
      <c r="S17" s="259">
        <v>-5.023148986350761</v>
      </c>
      <c r="T17" s="258">
        <v>-19.039735099337747</v>
      </c>
      <c r="U17" s="63">
        <v>-9.556352598522901</v>
      </c>
      <c r="V17" s="259">
        <v>1.9895964023519259</v>
      </c>
      <c r="W17" s="258">
        <v>0</v>
      </c>
      <c r="X17" s="63">
        <v>0</v>
      </c>
      <c r="Y17" s="259">
        <v>-23.048554235771295</v>
      </c>
      <c r="Z17" s="258">
        <v>-13.789237668161435</v>
      </c>
      <c r="AA17" s="63">
        <v>-9.2451936166657784</v>
      </c>
      <c r="AB17" s="259">
        <v>-4.3961628025425084</v>
      </c>
    </row>
    <row r="18" spans="1:29" ht="18" customHeight="1" x14ac:dyDescent="0.35">
      <c r="A18" s="43"/>
      <c r="B18" s="187"/>
      <c r="C18" s="188" t="s">
        <v>171</v>
      </c>
      <c r="D18" s="176">
        <v>53.93333333333333</v>
      </c>
      <c r="E18" s="64">
        <v>43.639220615964803</v>
      </c>
      <c r="F18" s="177">
        <v>57.542368006561396</v>
      </c>
      <c r="G18" s="176">
        <v>16.026666666666667</v>
      </c>
      <c r="H18" s="64">
        <v>10.576157552901739</v>
      </c>
      <c r="I18" s="177">
        <v>15.93136087809747</v>
      </c>
      <c r="J18" s="176">
        <v>0</v>
      </c>
      <c r="K18" s="64">
        <v>0</v>
      </c>
      <c r="L18" s="177">
        <v>2.5940180817529415</v>
      </c>
      <c r="M18" s="176">
        <v>69.959999999999994</v>
      </c>
      <c r="N18" s="64">
        <v>54.215378168866543</v>
      </c>
      <c r="O18" s="177">
        <v>76.067746966411804</v>
      </c>
      <c r="P18" s="3"/>
      <c r="Q18" s="176">
        <v>-2.0818203824739774</v>
      </c>
      <c r="R18" s="64">
        <v>-8.1360757304333369</v>
      </c>
      <c r="S18" s="177">
        <v>-3.7690659155413817</v>
      </c>
      <c r="T18" s="176">
        <v>-3.6858974358974357</v>
      </c>
      <c r="U18" s="64">
        <v>-26.424044126717458</v>
      </c>
      <c r="V18" s="177">
        <v>3.362450494782681</v>
      </c>
      <c r="W18" s="176">
        <v>0</v>
      </c>
      <c r="X18" s="64">
        <v>0</v>
      </c>
      <c r="Y18" s="177">
        <v>-8.6691549579717808</v>
      </c>
      <c r="Z18" s="176">
        <v>-2.4539877300613497</v>
      </c>
      <c r="AA18" s="64">
        <v>-12.384388345439058</v>
      </c>
      <c r="AB18" s="177">
        <v>-2.5390594494864387</v>
      </c>
    </row>
    <row r="19" spans="1:29" ht="18" customHeight="1" x14ac:dyDescent="0.35">
      <c r="A19" s="43"/>
      <c r="B19" s="189"/>
      <c r="C19" s="190" t="s">
        <v>172</v>
      </c>
      <c r="D19" s="258">
        <v>44.167741935483868</v>
      </c>
      <c r="E19" s="63">
        <v>39.44364469495752</v>
      </c>
      <c r="F19" s="259">
        <v>56.962094551346269</v>
      </c>
      <c r="G19" s="258">
        <v>18.8</v>
      </c>
      <c r="H19" s="63">
        <v>13.231686299953367</v>
      </c>
      <c r="I19" s="259">
        <v>13.68399845582317</v>
      </c>
      <c r="J19" s="258">
        <v>0</v>
      </c>
      <c r="K19" s="63">
        <v>0</v>
      </c>
      <c r="L19" s="259">
        <v>3.2097752152052998</v>
      </c>
      <c r="M19" s="258">
        <v>62.967741935483872</v>
      </c>
      <c r="N19" s="63">
        <v>52.675330994910887</v>
      </c>
      <c r="O19" s="259">
        <v>73.855868222374738</v>
      </c>
      <c r="P19" s="3"/>
      <c r="Q19" s="258">
        <v>-13.691376701966718</v>
      </c>
      <c r="R19" s="63">
        <v>-18.008118358104511</v>
      </c>
      <c r="S19" s="259">
        <v>-5.2075321275077284</v>
      </c>
      <c r="T19" s="258">
        <v>-7.4332909783989836</v>
      </c>
      <c r="U19" s="63">
        <v>83.020357733662365</v>
      </c>
      <c r="V19" s="259">
        <v>12.648728853074362</v>
      </c>
      <c r="W19" s="258">
        <v>0</v>
      </c>
      <c r="X19" s="63">
        <v>-100</v>
      </c>
      <c r="Y19" s="259">
        <v>19.734785158797116</v>
      </c>
      <c r="Z19" s="258">
        <v>-11.913357400722022</v>
      </c>
      <c r="AA19" s="63">
        <v>-5.0737198734314424</v>
      </c>
      <c r="AB19" s="259">
        <v>-1.4198367228615238</v>
      </c>
    </row>
    <row r="20" spans="1:29" ht="18" customHeight="1" x14ac:dyDescent="0.35">
      <c r="A20" s="43"/>
      <c r="B20" s="187"/>
      <c r="C20" s="188" t="s">
        <v>173</v>
      </c>
      <c r="D20" s="176">
        <v>41.426666666666669</v>
      </c>
      <c r="E20" s="64">
        <v>41.753614079195472</v>
      </c>
      <c r="F20" s="177">
        <v>59.446467517646241</v>
      </c>
      <c r="G20" s="176">
        <v>19.440000000000001</v>
      </c>
      <c r="H20" s="64">
        <v>15.422166352398911</v>
      </c>
      <c r="I20" s="177">
        <v>13.851392837119384</v>
      </c>
      <c r="J20" s="176">
        <v>0</v>
      </c>
      <c r="K20" s="64">
        <v>0</v>
      </c>
      <c r="L20" s="177">
        <v>3.059019077858486</v>
      </c>
      <c r="M20" s="176">
        <v>60.866666666666667</v>
      </c>
      <c r="N20" s="64">
        <v>57.175780431594383</v>
      </c>
      <c r="O20" s="177">
        <v>76.356879432624112</v>
      </c>
      <c r="P20" s="3"/>
      <c r="Q20" s="176">
        <v>-17.825971965088602</v>
      </c>
      <c r="R20" s="64">
        <v>-11.036174483077401</v>
      </c>
      <c r="S20" s="177">
        <v>-3.6223521641171113</v>
      </c>
      <c r="T20" s="176">
        <v>9.3773443360840218</v>
      </c>
      <c r="U20" s="64">
        <v>25.356083437687101</v>
      </c>
      <c r="V20" s="177">
        <v>5.3369550546570332</v>
      </c>
      <c r="W20" s="176">
        <v>0</v>
      </c>
      <c r="X20" s="64">
        <v>-100</v>
      </c>
      <c r="Y20" s="177">
        <v>15.650792413746379</v>
      </c>
      <c r="Z20" s="176">
        <v>-10.735236605396949</v>
      </c>
      <c r="AA20" s="64">
        <v>-3.5223256557519038</v>
      </c>
      <c r="AB20" s="177">
        <v>-1.4437289077854465</v>
      </c>
    </row>
    <row r="21" spans="1:29" ht="18" customHeight="1" x14ac:dyDescent="0.35">
      <c r="A21" s="43"/>
      <c r="B21" s="189"/>
      <c r="C21" s="190" t="s">
        <v>153</v>
      </c>
      <c r="D21" s="258">
        <v>51.174193548387095</v>
      </c>
      <c r="E21" s="63">
        <v>45.483468245338486</v>
      </c>
      <c r="F21" s="259">
        <v>58.093073639416012</v>
      </c>
      <c r="G21" s="258">
        <v>25.625806451612902</v>
      </c>
      <c r="H21" s="63">
        <v>14.036889372155773</v>
      </c>
      <c r="I21" s="259">
        <v>16.426162006057211</v>
      </c>
      <c r="J21" s="258">
        <v>0</v>
      </c>
      <c r="K21" s="63">
        <v>0</v>
      </c>
      <c r="L21" s="259">
        <v>2.6583438557850658</v>
      </c>
      <c r="M21" s="258">
        <v>76.8</v>
      </c>
      <c r="N21" s="63">
        <v>59.520357617494263</v>
      </c>
      <c r="O21" s="259">
        <v>77.177579501258293</v>
      </c>
      <c r="P21" s="3"/>
      <c r="Q21" s="258">
        <v>0.10095911155981828</v>
      </c>
      <c r="R21" s="63">
        <v>7.0654700321103183</v>
      </c>
      <c r="S21" s="259">
        <v>1.1622432685322273</v>
      </c>
      <c r="T21" s="258">
        <v>2.8482651475919214</v>
      </c>
      <c r="U21" s="63">
        <v>-23.366087389100102</v>
      </c>
      <c r="V21" s="259">
        <v>1.1016936421082433</v>
      </c>
      <c r="W21" s="258">
        <v>0</v>
      </c>
      <c r="X21" s="63">
        <v>0</v>
      </c>
      <c r="Y21" s="259">
        <v>3.0620741450228204</v>
      </c>
      <c r="Z21" s="258">
        <v>1.0011878499915154</v>
      </c>
      <c r="AA21" s="63">
        <v>-2.1026339861674743</v>
      </c>
      <c r="AB21" s="259">
        <v>1.2136069345624418</v>
      </c>
    </row>
    <row r="22" spans="1:29" ht="18" customHeight="1" x14ac:dyDescent="0.35">
      <c r="A22" s="43"/>
      <c r="B22" s="187"/>
      <c r="C22" s="188" t="s">
        <v>157</v>
      </c>
      <c r="D22" s="176">
        <v>66.825806451612905</v>
      </c>
      <c r="E22" s="64">
        <v>40.858201441746203</v>
      </c>
      <c r="F22" s="177">
        <v>58.918775046833836</v>
      </c>
      <c r="G22" s="176">
        <v>6</v>
      </c>
      <c r="H22" s="64">
        <v>11.090974990938745</v>
      </c>
      <c r="I22" s="177">
        <v>9.9228148491997885</v>
      </c>
      <c r="J22" s="176">
        <v>0</v>
      </c>
      <c r="K22" s="64">
        <v>0</v>
      </c>
      <c r="L22" s="177">
        <v>2.7090850067346213</v>
      </c>
      <c r="M22" s="176">
        <v>72.825806451612905</v>
      </c>
      <c r="N22" s="64">
        <v>51.949176432684951</v>
      </c>
      <c r="O22" s="177">
        <v>71.55067490276825</v>
      </c>
      <c r="P22" s="3"/>
      <c r="Q22" s="176">
        <v>18.675527039413382</v>
      </c>
      <c r="R22" s="64">
        <v>4.1673592922617511</v>
      </c>
      <c r="S22" s="177">
        <v>-1.6024290249580322</v>
      </c>
      <c r="T22" s="176">
        <v>-43.90832328106152</v>
      </c>
      <c r="U22" s="64">
        <v>70.834329428639734</v>
      </c>
      <c r="V22" s="177">
        <v>-10.009635533153821</v>
      </c>
      <c r="W22" s="176">
        <v>0</v>
      </c>
      <c r="X22" s="64">
        <v>0</v>
      </c>
      <c r="Y22" s="177">
        <v>21.579500676849012</v>
      </c>
      <c r="Z22" s="176">
        <v>8.6847679568650111</v>
      </c>
      <c r="AA22" s="64">
        <v>13.634928123893124</v>
      </c>
      <c r="AB22" s="177">
        <v>-2.163698867305091</v>
      </c>
    </row>
    <row r="23" spans="1:29" ht="18" customHeight="1" x14ac:dyDescent="0.35">
      <c r="A23" s="43"/>
      <c r="B23" s="189"/>
      <c r="C23" s="190" t="s">
        <v>159</v>
      </c>
      <c r="D23" s="258">
        <v>64.773333333333326</v>
      </c>
      <c r="E23" s="63">
        <v>43.920099875156055</v>
      </c>
      <c r="F23" s="259">
        <v>56.776298097460284</v>
      </c>
      <c r="G23" s="258">
        <v>4.6266666666666669</v>
      </c>
      <c r="H23" s="63">
        <v>10.738660008322929</v>
      </c>
      <c r="I23" s="259">
        <v>12.41688825508202</v>
      </c>
      <c r="J23" s="258">
        <v>0</v>
      </c>
      <c r="K23" s="63">
        <v>0</v>
      </c>
      <c r="L23" s="259">
        <v>2.540896044461443</v>
      </c>
      <c r="M23" s="258">
        <v>69.400000000000006</v>
      </c>
      <c r="N23" s="63">
        <v>54.658759883478986</v>
      </c>
      <c r="O23" s="259">
        <v>71.734082397003746</v>
      </c>
      <c r="P23" s="3"/>
      <c r="Q23" s="258">
        <v>22.460297453995462</v>
      </c>
      <c r="R23" s="63">
        <v>-12.309561291702671</v>
      </c>
      <c r="S23" s="259">
        <v>-5.7000963477257018</v>
      </c>
      <c r="T23" s="258">
        <v>-42.92763157894737</v>
      </c>
      <c r="U23" s="63">
        <v>7.3866000832292968</v>
      </c>
      <c r="V23" s="259">
        <v>14.924170437633805</v>
      </c>
      <c r="W23" s="258">
        <v>0</v>
      </c>
      <c r="X23" s="63">
        <v>0</v>
      </c>
      <c r="Y23" s="259">
        <v>4.6083288988495124</v>
      </c>
      <c r="Z23" s="258">
        <v>13.770491803278688</v>
      </c>
      <c r="AA23" s="63">
        <v>-9.0315330129288451</v>
      </c>
      <c r="AB23" s="259">
        <v>-2.3250070259098554</v>
      </c>
    </row>
    <row r="24" spans="1:29" ht="18" customHeight="1" x14ac:dyDescent="0.35">
      <c r="A24" s="43"/>
      <c r="B24" s="187"/>
      <c r="C24" s="188" t="s">
        <v>162</v>
      </c>
      <c r="D24" s="176">
        <v>65.896774193548382</v>
      </c>
      <c r="E24" s="64">
        <v>47.501107486609477</v>
      </c>
      <c r="F24" s="177">
        <v>59.052009285330726</v>
      </c>
      <c r="G24" s="176">
        <v>8.9677419354838701</v>
      </c>
      <c r="H24" s="64">
        <v>12.188393540332649</v>
      </c>
      <c r="I24" s="177">
        <v>14.407883561700581</v>
      </c>
      <c r="J24" s="176">
        <v>0</v>
      </c>
      <c r="K24" s="64">
        <v>0</v>
      </c>
      <c r="L24" s="177">
        <v>2.4582903057010825</v>
      </c>
      <c r="M24" s="176">
        <v>74.864516129032253</v>
      </c>
      <c r="N24" s="64">
        <v>59.689501026942132</v>
      </c>
      <c r="O24" s="177">
        <v>75.918183152732396</v>
      </c>
      <c r="P24" s="3"/>
      <c r="Q24" s="176">
        <v>22.646493756003842</v>
      </c>
      <c r="R24" s="64">
        <v>-3.5777603062072241</v>
      </c>
      <c r="S24" s="177">
        <v>-2.0627138879334566</v>
      </c>
      <c r="T24" s="176">
        <v>-31.324110671936758</v>
      </c>
      <c r="U24" s="64">
        <v>2.0710178761965241</v>
      </c>
      <c r="V24" s="177">
        <v>-1.5415759819534047</v>
      </c>
      <c r="W24" s="176">
        <v>0</v>
      </c>
      <c r="X24" s="64">
        <v>0</v>
      </c>
      <c r="Y24" s="177">
        <v>-6.778264341090221</v>
      </c>
      <c r="Z24" s="176">
        <v>12.094281298299846</v>
      </c>
      <c r="AA24" s="64">
        <v>-2.475679270137904</v>
      </c>
      <c r="AB24" s="177">
        <v>-2.1247127454825696</v>
      </c>
    </row>
    <row r="25" spans="1:29" ht="18" customHeight="1" x14ac:dyDescent="0.3">
      <c r="A25" s="44"/>
      <c r="B25" s="189"/>
      <c r="C25" s="190" t="s">
        <v>164</v>
      </c>
      <c r="D25" s="258"/>
      <c r="E25" s="63">
        <v>44.246774864752396</v>
      </c>
      <c r="F25" s="259">
        <v>53.209838466051515</v>
      </c>
      <c r="G25" s="258"/>
      <c r="H25" s="63">
        <v>6.7311693716188099</v>
      </c>
      <c r="I25" s="259">
        <v>11.286179068716867</v>
      </c>
      <c r="J25" s="258"/>
      <c r="K25" s="63">
        <v>0</v>
      </c>
      <c r="L25" s="259">
        <v>2.5839682322222743</v>
      </c>
      <c r="M25" s="258">
        <v>61.213333333333331</v>
      </c>
      <c r="N25" s="63">
        <v>50.977944236371201</v>
      </c>
      <c r="O25" s="259">
        <v>67.07998576699066</v>
      </c>
      <c r="P25" s="3"/>
      <c r="Q25" s="258"/>
      <c r="R25" s="63">
        <v>2.4902336687786777</v>
      </c>
      <c r="S25" s="259">
        <v>-2.3667074531807342</v>
      </c>
      <c r="T25" s="258"/>
      <c r="U25" s="63">
        <v>-26.648373647264616</v>
      </c>
      <c r="V25" s="259">
        <v>-10.95965237115306</v>
      </c>
      <c r="W25" s="258"/>
      <c r="X25" s="63">
        <v>0</v>
      </c>
      <c r="Y25" s="259">
        <v>-7.3314797599500618</v>
      </c>
      <c r="Z25" s="258">
        <v>8.7399336807200374</v>
      </c>
      <c r="AA25" s="63">
        <v>-2.6177226035181045</v>
      </c>
      <c r="AB25" s="259">
        <v>-4.1213722400570303</v>
      </c>
    </row>
    <row r="26" spans="1:29" ht="18" customHeight="1" x14ac:dyDescent="0.3">
      <c r="A26" s="44"/>
      <c r="B26" s="191"/>
      <c r="C26" s="192" t="s">
        <v>165</v>
      </c>
      <c r="D26" s="178">
        <v>39.264516129032259</v>
      </c>
      <c r="E26" s="179">
        <v>37.451169908582017</v>
      </c>
      <c r="F26" s="180">
        <v>48.495888806948287</v>
      </c>
      <c r="G26" s="178">
        <v>1.2387096774193549</v>
      </c>
      <c r="H26" s="179">
        <v>6.769763601949176</v>
      </c>
      <c r="I26" s="180">
        <v>6.9404622637644184</v>
      </c>
      <c r="J26" s="178">
        <v>1.0709677419354839</v>
      </c>
      <c r="K26" s="179">
        <v>0</v>
      </c>
      <c r="L26" s="180">
        <v>2.427435164794471</v>
      </c>
      <c r="M26" s="178">
        <v>41.574193548387093</v>
      </c>
      <c r="N26" s="179">
        <v>44.220933510531189</v>
      </c>
      <c r="O26" s="180">
        <v>57.86378623550717</v>
      </c>
      <c r="P26" s="126"/>
      <c r="Q26" s="178">
        <v>-5.9350850077279755</v>
      </c>
      <c r="R26" s="179">
        <v>0.33667984600967776</v>
      </c>
      <c r="S26" s="180">
        <v>-0.69567165628648109</v>
      </c>
      <c r="T26" s="178">
        <v>-83.973288814691145</v>
      </c>
      <c r="U26" s="179">
        <v>36.535654836216636</v>
      </c>
      <c r="V26" s="180">
        <v>15.63496151822234</v>
      </c>
      <c r="W26" s="178">
        <v>0</v>
      </c>
      <c r="X26" s="179">
        <v>0</v>
      </c>
      <c r="Y26" s="180">
        <v>-14.500731423579435</v>
      </c>
      <c r="Z26" s="178">
        <v>-15.96244131455399</v>
      </c>
      <c r="AA26" s="179">
        <v>4.5814120288496083</v>
      </c>
      <c r="AB26" s="180">
        <v>0.32419834540205783</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50" t="s">
        <v>61</v>
      </c>
      <c r="C28" s="550"/>
      <c r="D28" s="550"/>
      <c r="E28" s="550"/>
      <c r="F28" s="550"/>
      <c r="G28" s="550"/>
      <c r="H28" s="550"/>
      <c r="I28" s="550"/>
      <c r="J28" s="550"/>
      <c r="K28" s="550"/>
      <c r="L28" s="550"/>
      <c r="M28" s="550"/>
      <c r="N28" s="550"/>
      <c r="O28" s="550"/>
      <c r="P28" s="251"/>
      <c r="Q28" s="547"/>
      <c r="R28" s="547"/>
      <c r="S28" s="547"/>
      <c r="T28" s="547"/>
      <c r="U28" s="547"/>
      <c r="V28" s="547"/>
      <c r="W28" s="547"/>
      <c r="X28" s="547"/>
      <c r="Y28" s="547"/>
      <c r="Z28" s="547"/>
      <c r="AA28" s="547"/>
      <c r="AB28" s="547"/>
      <c r="AC28" s="1"/>
    </row>
    <row r="29" spans="1:29" ht="18" customHeight="1" x14ac:dyDescent="0.35">
      <c r="A29" s="43"/>
      <c r="B29" s="185">
        <v>2017</v>
      </c>
      <c r="C29" s="186"/>
      <c r="D29" s="262">
        <v>37.021834061135372</v>
      </c>
      <c r="E29" s="263">
        <v>50.802594803491942</v>
      </c>
      <c r="F29" s="264">
        <v>57.111305022998636</v>
      </c>
      <c r="G29" s="262">
        <v>11.640174672489083</v>
      </c>
      <c r="H29" s="263">
        <v>15.185466340015873</v>
      </c>
      <c r="I29" s="264">
        <v>13.335041894414685</v>
      </c>
      <c r="J29" s="262">
        <v>0</v>
      </c>
      <c r="K29" s="263">
        <v>2.3843207618784721</v>
      </c>
      <c r="L29" s="264">
        <v>3.2396014175189602</v>
      </c>
      <c r="M29" s="262">
        <v>48.662008733624454</v>
      </c>
      <c r="N29" s="263">
        <v>68.372381905386291</v>
      </c>
      <c r="O29" s="264">
        <v>73.685948334932277</v>
      </c>
      <c r="P29" s="3"/>
      <c r="Q29" s="262">
        <v>-6.2310298235651205</v>
      </c>
      <c r="R29" s="263">
        <v>-4.8970766819703302</v>
      </c>
      <c r="S29" s="264">
        <v>-0.42129040398301704</v>
      </c>
      <c r="T29" s="262">
        <v>-36.016101013291419</v>
      </c>
      <c r="U29" s="263">
        <v>3.195286654023251</v>
      </c>
      <c r="V29" s="264">
        <v>-3.39628103452843</v>
      </c>
      <c r="W29" s="262">
        <v>0</v>
      </c>
      <c r="X29" s="263">
        <v>-1.9131320102692857</v>
      </c>
      <c r="Y29" s="264">
        <v>3.9478416278069908</v>
      </c>
      <c r="Z29" s="262">
        <v>-20.003077211874608</v>
      </c>
      <c r="AA29" s="263">
        <v>-3.1067356108102393</v>
      </c>
      <c r="AB29" s="264">
        <v>-0.79086672687022419</v>
      </c>
    </row>
    <row r="30" spans="1:29" ht="18" customHeight="1" x14ac:dyDescent="0.35">
      <c r="A30" s="43"/>
      <c r="B30" s="187">
        <v>2018</v>
      </c>
      <c r="C30" s="188"/>
      <c r="D30" s="176">
        <v>49.76</v>
      </c>
      <c r="E30" s="64">
        <v>45.173237293684878</v>
      </c>
      <c r="F30" s="177">
        <v>57.894016120612015</v>
      </c>
      <c r="G30" s="176">
        <v>15.860821917808218</v>
      </c>
      <c r="H30" s="64">
        <v>11.216994395547253</v>
      </c>
      <c r="I30" s="177">
        <v>12.815708536186451</v>
      </c>
      <c r="J30" s="176">
        <v>0</v>
      </c>
      <c r="K30" s="64">
        <v>0.3965487356277565</v>
      </c>
      <c r="L30" s="177">
        <v>2.6955444224101699</v>
      </c>
      <c r="M30" s="176">
        <v>65.620821917808215</v>
      </c>
      <c r="N30" s="64">
        <v>56.786780424859892</v>
      </c>
      <c r="O30" s="177">
        <v>73.405269079208637</v>
      </c>
      <c r="P30" s="3"/>
      <c r="Q30" s="176">
        <v>34.407171502712906</v>
      </c>
      <c r="R30" s="64">
        <v>-11.08084642444312</v>
      </c>
      <c r="S30" s="177">
        <v>1.3705011596183683</v>
      </c>
      <c r="T30" s="176">
        <v>36.259311943955666</v>
      </c>
      <c r="U30" s="64">
        <v>-26.133355773283888</v>
      </c>
      <c r="V30" s="177">
        <v>-3.8945011372311695</v>
      </c>
      <c r="W30" s="176">
        <v>0</v>
      </c>
      <c r="X30" s="64">
        <v>-83.368482044532541</v>
      </c>
      <c r="Y30" s="177">
        <v>-16.793948544616168</v>
      </c>
      <c r="Z30" s="176">
        <v>34.850211952852597</v>
      </c>
      <c r="AA30" s="64">
        <v>-16.944855740960666</v>
      </c>
      <c r="AB30" s="177">
        <v>-0.3809128633967539</v>
      </c>
    </row>
    <row r="31" spans="1:29" ht="18" customHeight="1" x14ac:dyDescent="0.35">
      <c r="A31" s="43"/>
      <c r="B31" s="260">
        <v>2019</v>
      </c>
      <c r="C31" s="261"/>
      <c r="D31" s="265">
        <v>51.466268656716416</v>
      </c>
      <c r="E31" s="266">
        <v>41.272891640052634</v>
      </c>
      <c r="F31" s="267">
        <v>55.429413488672864</v>
      </c>
      <c r="G31" s="265">
        <v>13.644179104477612</v>
      </c>
      <c r="H31" s="266">
        <v>11.083252427016625</v>
      </c>
      <c r="I31" s="267">
        <v>13.801312831114165</v>
      </c>
      <c r="J31" s="265">
        <v>9.91044776119403E-2</v>
      </c>
      <c r="K31" s="266">
        <v>0</v>
      </c>
      <c r="L31" s="267">
        <v>2.6361757238469328</v>
      </c>
      <c r="M31" s="265">
        <v>64.881095890410961</v>
      </c>
      <c r="N31" s="266">
        <v>52.356144067069259</v>
      </c>
      <c r="O31" s="267">
        <v>71.866902043633957</v>
      </c>
      <c r="P31" s="126"/>
      <c r="Q31" s="265">
        <v>3.4289964966165956</v>
      </c>
      <c r="R31" s="266">
        <v>-8.6341955708751197</v>
      </c>
      <c r="S31" s="267">
        <v>-4.2570939055334946</v>
      </c>
      <c r="T31" s="265">
        <v>-13.975586037201541</v>
      </c>
      <c r="U31" s="266">
        <v>-1.1923155509796743</v>
      </c>
      <c r="V31" s="267">
        <v>7.6905954293885594</v>
      </c>
      <c r="W31" s="265">
        <v>0</v>
      </c>
      <c r="X31" s="266">
        <v>-100</v>
      </c>
      <c r="Y31" s="267">
        <v>-2.2024752428362375</v>
      </c>
      <c r="Z31" s="265">
        <v>-1.1272733345580253</v>
      </c>
      <c r="AA31" s="266">
        <v>-7.802232006537575</v>
      </c>
      <c r="AB31" s="267">
        <v>-2.095717453081857</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49" t="s">
        <v>44</v>
      </c>
      <c r="C33" s="549"/>
      <c r="D33" s="549"/>
      <c r="E33" s="549"/>
      <c r="F33" s="549"/>
      <c r="G33" s="549"/>
      <c r="H33" s="549"/>
      <c r="I33" s="549"/>
      <c r="J33" s="549"/>
      <c r="K33" s="549"/>
      <c r="L33" s="549"/>
      <c r="M33" s="549"/>
      <c r="N33" s="549"/>
      <c r="O33" s="549"/>
      <c r="P33" s="251"/>
      <c r="Q33" s="547"/>
      <c r="R33" s="547"/>
      <c r="S33" s="547"/>
      <c r="T33" s="547"/>
      <c r="U33" s="547"/>
      <c r="V33" s="547"/>
      <c r="W33" s="547"/>
      <c r="X33" s="547"/>
      <c r="Y33" s="547"/>
      <c r="Z33" s="547"/>
      <c r="AA33" s="547"/>
      <c r="AB33" s="547"/>
      <c r="AC33" s="1"/>
    </row>
    <row r="34" spans="1:29" ht="18" customHeight="1" x14ac:dyDescent="0.35">
      <c r="A34" s="43"/>
      <c r="B34" s="185">
        <v>2017</v>
      </c>
      <c r="C34" s="186"/>
      <c r="D34" s="262">
        <v>48.165217391304346</v>
      </c>
      <c r="E34" s="263">
        <v>44.169587120797281</v>
      </c>
      <c r="F34" s="264">
        <v>54.99857736117238</v>
      </c>
      <c r="G34" s="262">
        <v>8.7956521739130427</v>
      </c>
      <c r="H34" s="263">
        <v>11.475331289015442</v>
      </c>
      <c r="I34" s="264">
        <v>11.486542383493408</v>
      </c>
      <c r="J34" s="262">
        <v>0</v>
      </c>
      <c r="K34" s="263">
        <v>2.2492060015332385</v>
      </c>
      <c r="L34" s="264">
        <v>3.1456409566976822</v>
      </c>
      <c r="M34" s="262">
        <v>56.960869565217394</v>
      </c>
      <c r="N34" s="263">
        <v>57.894124411345963</v>
      </c>
      <c r="O34" s="264">
        <v>69.630760701363471</v>
      </c>
      <c r="P34" s="3"/>
      <c r="Q34" s="262">
        <v>44.50512792000616</v>
      </c>
      <c r="R34" s="263">
        <v>-9.5572467729050157</v>
      </c>
      <c r="S34" s="264">
        <v>1.4972943481909384</v>
      </c>
      <c r="T34" s="262">
        <v>-37.670215775012124</v>
      </c>
      <c r="U34" s="263">
        <v>-11.230541141586361</v>
      </c>
      <c r="V34" s="264">
        <v>5.9321095961881527</v>
      </c>
      <c r="W34" s="262">
        <v>0</v>
      </c>
      <c r="X34" s="263">
        <v>-20.087548638132297</v>
      </c>
      <c r="Y34" s="264">
        <v>-4.4898368486095528</v>
      </c>
      <c r="Z34" s="262">
        <v>20.062648357921937</v>
      </c>
      <c r="AA34" s="263">
        <v>-10.351150540027771</v>
      </c>
      <c r="AB34" s="264">
        <v>1.9125120105439795</v>
      </c>
    </row>
    <row r="35" spans="1:29" ht="18" customHeight="1" x14ac:dyDescent="0.35">
      <c r="A35" s="43"/>
      <c r="B35" s="187">
        <v>2018</v>
      </c>
      <c r="C35" s="188"/>
      <c r="D35" s="176">
        <v>46.443478260869568</v>
      </c>
      <c r="E35" s="64">
        <v>43.254504952464302</v>
      </c>
      <c r="F35" s="177">
        <v>54.530634672649732</v>
      </c>
      <c r="G35" s="176">
        <v>11.086956521739131</v>
      </c>
      <c r="H35" s="64">
        <v>8.6867019372290066</v>
      </c>
      <c r="I35" s="177">
        <v>11.074588292999412</v>
      </c>
      <c r="J35" s="176">
        <v>0</v>
      </c>
      <c r="K35" s="64">
        <v>0</v>
      </c>
      <c r="L35" s="177">
        <v>2.7546927451439838</v>
      </c>
      <c r="M35" s="176">
        <v>57.530434782608694</v>
      </c>
      <c r="N35" s="64">
        <v>51.941206889693305</v>
      </c>
      <c r="O35" s="177">
        <v>68.359915710793132</v>
      </c>
      <c r="P35" s="3"/>
      <c r="Q35" s="176">
        <v>-3.5746524643437443</v>
      </c>
      <c r="R35" s="64">
        <v>-2.0717471635638596</v>
      </c>
      <c r="S35" s="177">
        <v>-0.85082689584804694</v>
      </c>
      <c r="T35" s="176">
        <v>26.050420168067227</v>
      </c>
      <c r="U35" s="64">
        <v>-24.301079259086851</v>
      </c>
      <c r="V35" s="177">
        <v>-3.5864063940249635</v>
      </c>
      <c r="W35" s="176">
        <v>0</v>
      </c>
      <c r="X35" s="64">
        <v>-100</v>
      </c>
      <c r="Y35" s="177">
        <v>-12.428252840531385</v>
      </c>
      <c r="Z35" s="176">
        <v>0.99992366994885884</v>
      </c>
      <c r="AA35" s="64">
        <v>-10.282420853895873</v>
      </c>
      <c r="AB35" s="177">
        <v>-1.8251200730390096</v>
      </c>
    </row>
    <row r="36" spans="1:29" ht="18" customHeight="1" x14ac:dyDescent="0.35">
      <c r="A36" s="43"/>
      <c r="B36" s="260">
        <v>2019</v>
      </c>
      <c r="C36" s="261"/>
      <c r="D36" s="265">
        <v>52.58064516129032</v>
      </c>
      <c r="E36" s="266">
        <v>43.053520056451177</v>
      </c>
      <c r="F36" s="267">
        <v>53.611110477779469</v>
      </c>
      <c r="G36" s="265">
        <v>5.1032258064516132</v>
      </c>
      <c r="H36" s="266">
        <v>8.5830212234706611</v>
      </c>
      <c r="I36" s="267">
        <v>10.890040055873202</v>
      </c>
      <c r="J36" s="265">
        <v>0.53548387096774197</v>
      </c>
      <c r="K36" s="266">
        <v>0</v>
      </c>
      <c r="L36" s="267">
        <v>2.4891300121084825</v>
      </c>
      <c r="M36" s="265">
        <v>59.195652173913047</v>
      </c>
      <c r="N36" s="266">
        <v>51.636541279921836</v>
      </c>
      <c r="O36" s="267">
        <v>66.990280545761152</v>
      </c>
      <c r="P36" s="126"/>
      <c r="Q36" s="265">
        <v>13.214270615023162</v>
      </c>
      <c r="R36" s="266">
        <v>-0.46465656290368157</v>
      </c>
      <c r="S36" s="267">
        <v>-1.6862525081364119</v>
      </c>
      <c r="T36" s="265">
        <v>-53.970904490828588</v>
      </c>
      <c r="U36" s="266">
        <v>-1.1935567089506749</v>
      </c>
      <c r="V36" s="267">
        <v>-1.666411718825427</v>
      </c>
      <c r="W36" s="265">
        <v>0</v>
      </c>
      <c r="X36" s="266">
        <v>0</v>
      </c>
      <c r="Y36" s="267">
        <v>-9.640375809739206</v>
      </c>
      <c r="Z36" s="265">
        <v>2.8944981862152357</v>
      </c>
      <c r="AA36" s="266">
        <v>-0.58655858809457739</v>
      </c>
      <c r="AB36" s="267">
        <v>-2.003564736425977</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7.25" customHeight="1" x14ac:dyDescent="0.3">
      <c r="A38" s="76"/>
      <c r="B38" s="549" t="s">
        <v>45</v>
      </c>
      <c r="C38" s="549"/>
      <c r="D38" s="549"/>
      <c r="E38" s="549"/>
      <c r="F38" s="549"/>
      <c r="G38" s="549"/>
      <c r="H38" s="549"/>
      <c r="I38" s="549"/>
      <c r="J38" s="549"/>
      <c r="K38" s="549"/>
      <c r="L38" s="549"/>
      <c r="M38" s="549"/>
      <c r="N38" s="549"/>
      <c r="O38" s="549"/>
      <c r="P38" s="251"/>
      <c r="Q38" s="547"/>
      <c r="R38" s="547"/>
      <c r="S38" s="547"/>
      <c r="T38" s="547"/>
      <c r="U38" s="547"/>
      <c r="V38" s="547"/>
      <c r="W38" s="547"/>
      <c r="X38" s="547"/>
      <c r="Y38" s="547"/>
      <c r="Z38" s="547"/>
      <c r="AA38" s="547"/>
      <c r="AB38" s="547"/>
      <c r="AC38" s="1"/>
    </row>
    <row r="39" spans="1:29" ht="18" customHeight="1" x14ac:dyDescent="0.35">
      <c r="A39" s="43"/>
      <c r="B39" s="185">
        <v>2017</v>
      </c>
      <c r="C39" s="186"/>
      <c r="D39" s="262">
        <v>37.021834061135372</v>
      </c>
      <c r="E39" s="263">
        <v>50.802594803491942</v>
      </c>
      <c r="F39" s="264">
        <v>57.111305022998636</v>
      </c>
      <c r="G39" s="262">
        <v>11.640174672489083</v>
      </c>
      <c r="H39" s="263">
        <v>15.185466340015873</v>
      </c>
      <c r="I39" s="264">
        <v>13.335041894414685</v>
      </c>
      <c r="J39" s="262">
        <v>0</v>
      </c>
      <c r="K39" s="263">
        <v>2.3843207618784721</v>
      </c>
      <c r="L39" s="264">
        <v>3.2396014175189602</v>
      </c>
      <c r="M39" s="262">
        <v>48.662008733624454</v>
      </c>
      <c r="N39" s="263">
        <v>68.372381905386291</v>
      </c>
      <c r="O39" s="264">
        <v>73.685948334932277</v>
      </c>
      <c r="P39" s="3"/>
      <c r="Q39" s="262">
        <v>-6.2310298235651205</v>
      </c>
      <c r="R39" s="263">
        <v>-4.8970766819703302</v>
      </c>
      <c r="S39" s="264">
        <v>-0.42129040398301704</v>
      </c>
      <c r="T39" s="262">
        <v>-36.016101013291419</v>
      </c>
      <c r="U39" s="263">
        <v>3.195286654023251</v>
      </c>
      <c r="V39" s="264">
        <v>-3.39628103452843</v>
      </c>
      <c r="W39" s="262">
        <v>0</v>
      </c>
      <c r="X39" s="263">
        <v>-1.9131320102692857</v>
      </c>
      <c r="Y39" s="264">
        <v>3.9478416278069908</v>
      </c>
      <c r="Z39" s="262">
        <v>-20.003077211874608</v>
      </c>
      <c r="AA39" s="263">
        <v>-3.1067356108102393</v>
      </c>
      <c r="AB39" s="264">
        <v>-0.79086672687022419</v>
      </c>
    </row>
    <row r="40" spans="1:29" ht="18" customHeight="1" x14ac:dyDescent="0.35">
      <c r="A40" s="43"/>
      <c r="B40" s="187">
        <v>2018</v>
      </c>
      <c r="C40" s="188"/>
      <c r="D40" s="176">
        <v>49.76</v>
      </c>
      <c r="E40" s="64">
        <v>45.173237293684878</v>
      </c>
      <c r="F40" s="177">
        <v>57.894016120612015</v>
      </c>
      <c r="G40" s="176">
        <v>15.860821917808218</v>
      </c>
      <c r="H40" s="64">
        <v>11.216994395547253</v>
      </c>
      <c r="I40" s="177">
        <v>12.815708536186451</v>
      </c>
      <c r="J40" s="176">
        <v>0</v>
      </c>
      <c r="K40" s="64">
        <v>0.3965487356277565</v>
      </c>
      <c r="L40" s="177">
        <v>2.6955444224101699</v>
      </c>
      <c r="M40" s="176">
        <v>65.620821917808215</v>
      </c>
      <c r="N40" s="64">
        <v>56.786780424859892</v>
      </c>
      <c r="O40" s="177">
        <v>73.405269079208637</v>
      </c>
      <c r="P40" s="3"/>
      <c r="Q40" s="176">
        <v>34.407171502712906</v>
      </c>
      <c r="R40" s="64">
        <v>-11.08084642444312</v>
      </c>
      <c r="S40" s="177">
        <v>1.3705011596183683</v>
      </c>
      <c r="T40" s="176">
        <v>36.259311943955666</v>
      </c>
      <c r="U40" s="64">
        <v>-26.133355773283888</v>
      </c>
      <c r="V40" s="177">
        <v>-3.8945011372311695</v>
      </c>
      <c r="W40" s="176">
        <v>0</v>
      </c>
      <c r="X40" s="64">
        <v>-83.368482044532541</v>
      </c>
      <c r="Y40" s="177">
        <v>-16.793948544616168</v>
      </c>
      <c r="Z40" s="176">
        <v>34.850211952852597</v>
      </c>
      <c r="AA40" s="64">
        <v>-16.944855740960666</v>
      </c>
      <c r="AB40" s="177">
        <v>-0.3809128633967539</v>
      </c>
    </row>
    <row r="41" spans="1:29" ht="18" customHeight="1" x14ac:dyDescent="0.35">
      <c r="A41" s="43"/>
      <c r="B41" s="260">
        <v>2019</v>
      </c>
      <c r="C41" s="261"/>
      <c r="D41" s="265">
        <v>51.466268656716416</v>
      </c>
      <c r="E41" s="266">
        <v>41.272891640052634</v>
      </c>
      <c r="F41" s="267">
        <v>55.429413488672864</v>
      </c>
      <c r="G41" s="265">
        <v>13.644179104477612</v>
      </c>
      <c r="H41" s="266">
        <v>11.083252427016625</v>
      </c>
      <c r="I41" s="267">
        <v>13.801312831114165</v>
      </c>
      <c r="J41" s="265">
        <v>9.91044776119403E-2</v>
      </c>
      <c r="K41" s="266">
        <v>0</v>
      </c>
      <c r="L41" s="267">
        <v>2.6361757238469328</v>
      </c>
      <c r="M41" s="265">
        <v>64.881095890410961</v>
      </c>
      <c r="N41" s="266">
        <v>52.356144067069259</v>
      </c>
      <c r="O41" s="267">
        <v>71.866902043633957</v>
      </c>
      <c r="P41" s="126"/>
      <c r="Q41" s="265">
        <v>3.4289964966165956</v>
      </c>
      <c r="R41" s="266">
        <v>-8.6341955708751197</v>
      </c>
      <c r="S41" s="267">
        <v>-4.2570939055334946</v>
      </c>
      <c r="T41" s="265">
        <v>-13.975586037201541</v>
      </c>
      <c r="U41" s="266">
        <v>-1.1923155509796743</v>
      </c>
      <c r="V41" s="267">
        <v>7.6905954293885594</v>
      </c>
      <c r="W41" s="265">
        <v>0</v>
      </c>
      <c r="X41" s="266">
        <v>-100</v>
      </c>
      <c r="Y41" s="267">
        <v>-2.2024752428362375</v>
      </c>
      <c r="Z41" s="265">
        <v>-1.1272733345580253</v>
      </c>
      <c r="AA41" s="266">
        <v>-7.802232006537575</v>
      </c>
      <c r="AB41" s="267">
        <v>-2.095717453081857</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24" customHeight="1" x14ac:dyDescent="0.25">
      <c r="B43" s="546" t="s">
        <v>119</v>
      </c>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sheetData>
  <mergeCells count="22">
    <mergeCell ref="B2:AB2"/>
    <mergeCell ref="Q6:AB6"/>
    <mergeCell ref="D6:O6"/>
    <mergeCell ref="B3:Q3"/>
    <mergeCell ref="R3:AB3"/>
    <mergeCell ref="B4:AB4"/>
    <mergeCell ref="B43:AB43"/>
    <mergeCell ref="Q38:AB38"/>
    <mergeCell ref="Q7:S7"/>
    <mergeCell ref="T7:V7"/>
    <mergeCell ref="Q33:AB33"/>
    <mergeCell ref="B33:O33"/>
    <mergeCell ref="B38:O38"/>
    <mergeCell ref="J7:L7"/>
    <mergeCell ref="G7:I7"/>
    <mergeCell ref="D7:F7"/>
    <mergeCell ref="B8:C8"/>
    <mergeCell ref="M7:O7"/>
    <mergeCell ref="Q28:AB28"/>
    <mergeCell ref="W7:Y7"/>
    <mergeCell ref="Z7:AB7"/>
    <mergeCell ref="B28:O28"/>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725e38a-928c-4a55-b415-2fb50ddb18b5">
      <Terms xmlns="http://schemas.microsoft.com/office/infopath/2007/PartnerControls"/>
    </lcf76f155ced4ddcb4097134ff3c332f>
    <TaxCatchAll xmlns="0d89de6e-69e5-4a93-ab1d-187c257fab0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D9777D5A3D5441AF3F9A5A9DCC0D25" ma:contentTypeVersion="16" ma:contentTypeDescription="Create a new document." ma:contentTypeScope="" ma:versionID="5995fb3cfba28b719aabf08e3219f9db">
  <xsd:schema xmlns:xsd="http://www.w3.org/2001/XMLSchema" xmlns:xs="http://www.w3.org/2001/XMLSchema" xmlns:p="http://schemas.microsoft.com/office/2006/metadata/properties" xmlns:ns2="a725e38a-928c-4a55-b415-2fb50ddb18b5" xmlns:ns3="0d89de6e-69e5-4a93-ab1d-187c257fab03" targetNamespace="http://schemas.microsoft.com/office/2006/metadata/properties" ma:root="true" ma:fieldsID="a80b233d750b9d761dc09ca1a6906669" ns2:_="" ns3:_="">
    <xsd:import namespace="a725e38a-928c-4a55-b415-2fb50ddb18b5"/>
    <xsd:import namespace="0d89de6e-69e5-4a93-ab1d-187c257fa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5e38a-928c-4a55-b415-2fb50ddb1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673cba-9a13-4628-b64e-30eed34373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d89de6e-69e5-4a93-ab1d-187c257fab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60586e-bfc0-43c4-b16d-45ab49f20c61}" ma:internalName="TaxCatchAll" ma:showField="CatchAllData" ma:web="0d89de6e-69e5-4a93-ab1d-187c257fab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9BE509-39F7-4A08-8591-3833A09E956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D53E93F-9D0A-4E35-B873-D3B7C870F314}">
  <ds:schemaRefs>
    <ds:schemaRef ds:uri="http://schemas.microsoft.com/sharepoint/v3/contenttype/forms"/>
  </ds:schemaRefs>
</ds:datastoreItem>
</file>

<file path=customXml/itemProps3.xml><?xml version="1.0" encoding="utf-8"?>
<ds:datastoreItem xmlns:ds="http://schemas.openxmlformats.org/officeDocument/2006/customXml" ds:itemID="{5A9685CE-40CC-48F8-ABAD-F2EF3741EC16}"/>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Table of Contents</vt:lpstr>
      <vt:lpstr>Glance</vt:lpstr>
      <vt:lpstr>Summary</vt:lpstr>
      <vt:lpstr>Comp</vt:lpstr>
      <vt:lpstr>Response</vt:lpstr>
      <vt:lpstr>Day of Week</vt:lpstr>
      <vt:lpstr>Daily by Month</vt:lpstr>
      <vt:lpstr>Segmentation Glance</vt:lpstr>
      <vt:lpstr>Segmentation Occ</vt:lpstr>
      <vt:lpstr>Segmentation ADR</vt:lpstr>
      <vt:lpstr>Segmentation RevPAR</vt:lpstr>
      <vt:lpstr>Segmentation Indexes</vt:lpstr>
      <vt:lpstr>Segmentation Ranking</vt:lpstr>
      <vt:lpstr>Segmentation DOW Month</vt:lpstr>
      <vt:lpstr>Segmentation DOW YTD</vt:lpstr>
      <vt:lpstr>Segmentation DOW Run 3</vt:lpstr>
      <vt:lpstr>Segmentation DOW Run 12</vt:lpstr>
      <vt:lpstr>Add Rev ADR</vt:lpstr>
      <vt:lpstr>Add Rev RevPAR</vt:lpstr>
      <vt:lpstr>Segmentation Response</vt:lpstr>
      <vt:lpstr>Help</vt:lpstr>
      <vt:lpstr>'Add Rev ADR'!Print_Area</vt:lpstr>
      <vt:lpstr>'Add Rev RevPAR'!Print_Area</vt:lpstr>
      <vt:lpstr>Comp!Print_Area</vt:lpstr>
      <vt:lpstr>'Daily by Month'!Print_Area</vt:lpstr>
      <vt:lpstr>'Day of Week'!Print_Area</vt:lpstr>
      <vt:lpstr>Glance!Print_Area</vt:lpstr>
      <vt:lpstr>Help!Print_Area</vt:lpstr>
      <vt:lpstr>Response!Print_Area</vt:lpstr>
      <vt:lpstr>'Segmentation ADR'!Print_Area</vt:lpstr>
      <vt:lpstr>'Segmentation DOW Month'!Print_Area</vt:lpstr>
      <vt:lpstr>'Segmentation DOW Run 12'!Print_Area</vt:lpstr>
      <vt:lpstr>'Segmentation DOW Run 3'!Print_Area</vt:lpstr>
      <vt:lpstr>'Segmentation DOW YTD'!Print_Area</vt:lpstr>
      <vt:lpstr>'Segmentation Glance'!Print_Area</vt:lpstr>
      <vt:lpstr>'Segmentation Indexes'!Print_Area</vt:lpstr>
      <vt:lpstr>'Segmentation Occ'!Print_Area</vt:lpstr>
      <vt:lpstr>'Segmentation Ranking'!Print_Area</vt:lpstr>
      <vt:lpstr>'Segmentation Response'!Print_Area</vt:lpstr>
      <vt:lpstr>'Segmentation RevPAR'!Print_Area</vt:lpstr>
      <vt:lpstr>Summary!Print_Area</vt:lpstr>
      <vt:lpstr>'Table of Contents'!Print_Area</vt:lpstr>
    </vt:vector>
  </TitlesOfParts>
  <Manager>5571172</Manager>
  <Company>290</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eSTAR</dc:title>
  <dc:subject>767</dc:subject>
  <dc:creator>STR, Inc.</dc:creator>
  <cp:keywords>767</cp:keywords>
  <cp:lastModifiedBy>Vasilis Halakos</cp:lastModifiedBy>
  <cp:lastPrinted>2016-02-11T20:47:50Z</cp:lastPrinted>
  <dcterms:created xsi:type="dcterms:W3CDTF">2003-06-11T18:24:11Z</dcterms:created>
  <dcterms:modified xsi:type="dcterms:W3CDTF">2023-02-20T18:53:05Z</dcterms:modified>
  <cp:category>804,836,748,808</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celWriter version">
    <vt:lpwstr/>
  </property>
  <property fmtid="{D5CDD505-2E9C-101B-9397-08002B2CF9AE}" pid="3" name="ContentTypeId">
    <vt:lpwstr>0x010100D1D9777D5A3D5441AF3F9A5A9DCC0D25</vt:lpwstr>
  </property>
</Properties>
</file>