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injalshah/Downloads/"/>
    </mc:Choice>
  </mc:AlternateContent>
  <xr:revisionPtr revIDLastSave="0" documentId="8_{61A8C18F-651B-5E4D-BF19-2AF1CA1A0464}" xr6:coauthVersionLast="47" xr6:coauthVersionMax="47" xr10:uidLastSave="{00000000-0000-0000-0000-000000000000}"/>
  <bookViews>
    <workbookView xWindow="0" yWindow="0" windowWidth="32000" windowHeight="1800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7" i="1" l="1"/>
  <c r="B24" i="1"/>
  <c r="B8" i="1"/>
  <c r="C29" i="1" l="1"/>
  <c r="C41" i="1"/>
  <c r="C18" i="1"/>
  <c r="C30" i="1"/>
  <c r="C14" i="1"/>
  <c r="C28" i="1"/>
  <c r="C35" i="1"/>
  <c r="C40" i="1"/>
  <c r="C19" i="1"/>
  <c r="C46" i="1"/>
  <c r="C20" i="1"/>
  <c r="C47" i="1"/>
  <c r="C36" i="1"/>
  <c r="C12" i="1"/>
  <c r="C55" i="1"/>
  <c r="C45" i="1"/>
  <c r="C42" i="1"/>
  <c r="C24" i="1"/>
  <c r="C38" i="1"/>
  <c r="C11" i="1"/>
  <c r="C22" i="1"/>
  <c r="C13" i="1"/>
  <c r="B25" i="1"/>
  <c r="B49" i="1" s="1"/>
  <c r="C44" i="1"/>
  <c r="C54" i="1"/>
  <c r="C43" i="1"/>
  <c r="C53" i="1"/>
  <c r="C52" i="1"/>
  <c r="C8" i="1"/>
  <c r="C17" i="1"/>
  <c r="C34" i="1"/>
  <c r="C51" i="1"/>
  <c r="C16" i="1"/>
  <c r="C33" i="1"/>
  <c r="C39" i="1"/>
  <c r="C50" i="1"/>
  <c r="C7" i="1"/>
  <c r="C23" i="1"/>
  <c r="C31" i="1"/>
  <c r="C25" i="1" l="1"/>
  <c r="D16" i="1"/>
  <c r="D11" i="1"/>
  <c r="C49" i="1"/>
  <c r="B57" i="1"/>
  <c r="D21" i="1" l="1"/>
  <c r="C57" i="1"/>
</calcChain>
</file>

<file path=xl/sharedStrings.xml><?xml version="1.0" encoding="utf-8"?>
<sst xmlns="http://schemas.openxmlformats.org/spreadsheetml/2006/main" count="127" uniqueCount="61">
  <si>
    <t>Company Name : Willimantic Chicken LLC</t>
  </si>
  <si>
    <t>Year : 2025</t>
  </si>
  <si>
    <t>Account Name</t>
  </si>
  <si>
    <t>($)</t>
  </si>
  <si>
    <t>(%)</t>
  </si>
  <si>
    <t/>
  </si>
  <si>
    <t xml:space="preserve">Revenue
</t>
  </si>
  <si>
    <t xml:space="preserve">        Retail Sales
</t>
  </si>
  <si>
    <t>Total Revenue</t>
  </si>
  <si>
    <t xml:space="preserve">Expenses
</t>
  </si>
  <si>
    <t xml:space="preserve">        Cost of Sales (Raw Materials)
</t>
  </si>
  <si>
    <t>Food</t>
  </si>
  <si>
    <t xml:space="preserve">            Food Purchase
</t>
  </si>
  <si>
    <t xml:space="preserve">            Soda Reimb/Soft Drinks
</t>
  </si>
  <si>
    <t xml:space="preserve">            Bakery/Misc. Food
</t>
  </si>
  <si>
    <t xml:space="preserve">            Chicken 
</t>
  </si>
  <si>
    <t xml:space="preserve">        Payroll
</t>
  </si>
  <si>
    <t>Labor</t>
  </si>
  <si>
    <t xml:space="preserve">            Direct Labor (hourly)
</t>
  </si>
  <si>
    <t xml:space="preserve">            Indirect Labor (management)
</t>
  </si>
  <si>
    <t xml:space="preserve">            Overtime Hours
</t>
  </si>
  <si>
    <t xml:space="preserve">            Payroll Taxes
</t>
  </si>
  <si>
    <t xml:space="preserve">            Workmen's Comp.
</t>
  </si>
  <si>
    <t>COS</t>
  </si>
  <si>
    <t xml:space="preserve">        Fees
</t>
  </si>
  <si>
    <t xml:space="preserve">                Royalty</t>
  </si>
  <si>
    <t xml:space="preserve">                Advertising</t>
  </si>
  <si>
    <t>Total Cost of Sales</t>
  </si>
  <si>
    <t>Gross Margin</t>
  </si>
  <si>
    <t xml:space="preserve">        Operating Expenses
</t>
  </si>
  <si>
    <t xml:space="preserve">            Rent 
</t>
  </si>
  <si>
    <t xml:space="preserve">            Property
</t>
  </si>
  <si>
    <t xml:space="preserve">            CAM Charges
</t>
  </si>
  <si>
    <t xml:space="preserve">            Rent Diff
</t>
  </si>
  <si>
    <t xml:space="preserve">            Real Estate Tax
</t>
  </si>
  <si>
    <t xml:space="preserve">            Utilities
</t>
  </si>
  <si>
    <t xml:space="preserve">            Gas
</t>
  </si>
  <si>
    <t xml:space="preserve">            Electric
</t>
  </si>
  <si>
    <t xml:space="preserve">            Water and Sewer
</t>
  </si>
  <si>
    <t xml:space="preserve">            Telephone, Mobile and Internet
</t>
  </si>
  <si>
    <t xml:space="preserve">            Insurance
</t>
  </si>
  <si>
    <t xml:space="preserve">            Liability
</t>
  </si>
  <si>
    <t xml:space="preserve">            Trash Removal (Janitorial)
</t>
  </si>
  <si>
    <t xml:space="preserve">            extermination
</t>
  </si>
  <si>
    <t xml:space="preserve">            Grease 
</t>
  </si>
  <si>
    <t xml:space="preserve">            Repair &amp; Maintenance
</t>
  </si>
  <si>
    <t xml:space="preserve">            Cash Shortages/Overages
</t>
  </si>
  <si>
    <t xml:space="preserve">            Bank Charges/Credit Card Charges
</t>
  </si>
  <si>
    <t xml:space="preserve">            Uniform
</t>
  </si>
  <si>
    <t xml:space="preserve">            Delivery Fees
</t>
  </si>
  <si>
    <t>Total Operating Expenses</t>
  </si>
  <si>
    <t>Operating Income</t>
  </si>
  <si>
    <t xml:space="preserve">        Grese Rebate
</t>
  </si>
  <si>
    <t xml:space="preserve">        Coca Cola Rebate
</t>
  </si>
  <si>
    <t xml:space="preserve">        Insurance / Misc. Rebate
</t>
  </si>
  <si>
    <t xml:space="preserve">        IRSTax
</t>
  </si>
  <si>
    <t xml:space="preserve">        Last month Loss
</t>
  </si>
  <si>
    <t xml:space="preserve">        Income Taxes
</t>
  </si>
  <si>
    <t>Fixed Asset</t>
  </si>
  <si>
    <t>Net Income</t>
  </si>
  <si>
    <t>Year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</si>
</sst>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0"/>
        <bgColor indexed="0"/>
      </patternFill>
    </fill>
  </fills>
  <borders count="2">
    <border>
      <left/>
      <right/>
      <top/>
      <bottom/>
      <diagonal/>
    </border>
    <border>
      <left style="medium">
        <color rgb="FF696969"/>
      </left>
      <right style="medium">
        <color rgb="FF696969"/>
      </right>
      <top style="medium">
        <color rgb="FF696969"/>
      </top>
      <bottom style="medium">
        <color rgb="FF696969"/>
      </bottom>
      <diagonal/>
    </border>
  </borders>
  <cellStyleXfs count="1">
    <xf numFmtId="0" fontId="0" fillId="0" borderId="0"/>
  </cellStyleXfs>
  <cellXfs count="10">
    <xf numFmtId="0" fontId="0" fillId="0" borderId="0" xfId="0"/>
    <xf numFmtId="40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0" fontId="0" fillId="2" borderId="1" xfId="0" applyNumberFormat="1" applyFill="1" applyBorder="1" applyAlignment="1">
      <alignment horizontal="right"/>
    </xf>
    <xf numFmtId="40" fontId="0" fillId="2" borderId="1" xfId="0" applyNumberFormat="1" applyFill="1" applyBorder="1" applyAlignment="1">
      <alignment horizontal="center"/>
    </xf>
    <xf numFmtId="40" fontId="1" fillId="2" borderId="1" xfId="0" applyNumberFormat="1" applyFont="1" applyFill="1" applyBorder="1" applyAlignment="1">
      <alignment horizontal="right"/>
    </xf>
    <xf numFmtId="40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36">
    <dxf>
      <fill>
        <patternFill patternType="solid">
          <bgColor indexed="3"/>
        </patternFill>
      </fill>
    </dxf>
    <dxf>
      <fill>
        <patternFill patternType="solid">
          <bgColor indexed="3"/>
        </patternFill>
      </fill>
    </dxf>
    <dxf>
      <fill>
        <patternFill patternType="solid">
          <bgColor indexed="3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/>
      </fill>
    </dxf>
    <dxf>
      <fill>
        <patternFill patternType="solid"/>
      </fill>
    </dxf>
    <dxf>
      <fill>
        <patternFill patternType="solid"/>
      </fill>
    </dxf>
    <dxf>
      <fill>
        <patternFill patternType="solid"/>
      </fill>
    </dxf>
    <dxf>
      <fill>
        <patternFill patternType="solid"/>
      </fill>
    </dxf>
    <dxf>
      <fill>
        <patternFill patternType="solid"/>
      </fill>
    </dxf>
    <dxf>
      <fill>
        <patternFill patternType="solid"/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2"/>
        </patternFill>
      </fill>
    </dxf>
    <dxf>
      <fill>
        <patternFill patternType="solid">
          <bgColor indexed="1"/>
        </patternFill>
      </fill>
    </dxf>
    <dxf>
      <fill>
        <patternFill patternType="solid">
          <bgColor indexed="1"/>
        </patternFill>
      </fill>
    </dxf>
  </dxfs>
  <tableStyles count="0" defaultTableStyle="TableStyleMedium2" defaultPivotStyle="PivotStyleLight16"/>
  <colors>
    <indexedColors>
      <rgbColor rgb="00F69200"/>
      <rgbColor rgb="00F8CBAD"/>
      <rgbColor rgb="00FCE4D6"/>
      <rgbColor rgb="00FF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selection activeCell="B47" sqref="B47"/>
    </sheetView>
  </sheetViews>
  <sheetFormatPr baseColWidth="10" defaultColWidth="8.83203125" defaultRowHeight="15" x14ac:dyDescent="0.2"/>
  <cols>
    <col min="1" max="1" width="39.1640625" bestFit="1" customWidth="1"/>
    <col min="2" max="2" width="12.1640625" bestFit="1" customWidth="1"/>
    <col min="3" max="3" width="7.1640625" bestFit="1" customWidth="1"/>
    <col min="4" max="4" width="6.1640625" bestFit="1" customWidth="1"/>
  </cols>
  <sheetData>
    <row r="1" spans="1:4" x14ac:dyDescent="0.2">
      <c r="A1" s="8" t="s">
        <v>0</v>
      </c>
      <c r="B1" s="8"/>
      <c r="C1" s="8"/>
      <c r="D1" s="8"/>
    </row>
    <row r="2" spans="1:4" x14ac:dyDescent="0.2">
      <c r="A2" s="9" t="s">
        <v>1</v>
      </c>
      <c r="B2" s="9"/>
      <c r="C2" s="9"/>
      <c r="D2" s="9"/>
    </row>
    <row r="3" spans="1:4" x14ac:dyDescent="0.2">
      <c r="A3" s="2"/>
      <c r="B3" s="9" t="s">
        <v>5</v>
      </c>
      <c r="C3" s="9"/>
      <c r="D3" s="9"/>
    </row>
    <row r="4" spans="1:4" x14ac:dyDescent="0.2">
      <c r="A4" s="3"/>
      <c r="B4" s="8" t="s">
        <v>60</v>
      </c>
      <c r="C4" s="8"/>
      <c r="D4" s="8"/>
    </row>
    <row r="5" spans="1:4" x14ac:dyDescent="0.2">
      <c r="A5" s="2" t="s">
        <v>2</v>
      </c>
      <c r="B5" s="2" t="s">
        <v>3</v>
      </c>
      <c r="C5" s="2" t="s">
        <v>4</v>
      </c>
      <c r="D5" s="2" t="s">
        <v>5</v>
      </c>
    </row>
    <row r="6" spans="1:4" x14ac:dyDescent="0.2">
      <c r="A6" s="1" t="s">
        <v>6</v>
      </c>
      <c r="B6" s="4" t="s">
        <v>5</v>
      </c>
      <c r="C6" s="5" t="s">
        <v>5</v>
      </c>
      <c r="D6" s="5" t="s">
        <v>5</v>
      </c>
    </row>
    <row r="7" spans="1:4" x14ac:dyDescent="0.2">
      <c r="A7" s="1" t="s">
        <v>7</v>
      </c>
      <c r="B7" s="4">
        <v>1047692.03</v>
      </c>
      <c r="C7" s="5">
        <f>(B7/B8)*100</f>
        <v>100</v>
      </c>
      <c r="D7" s="5" t="s">
        <v>5</v>
      </c>
    </row>
    <row r="8" spans="1:4" x14ac:dyDescent="0.2">
      <c r="A8" s="1" t="s">
        <v>8</v>
      </c>
      <c r="B8" s="6">
        <f>B7</f>
        <v>1047692.03</v>
      </c>
      <c r="C8" s="7">
        <f>(B8/B8)*100</f>
        <v>100</v>
      </c>
      <c r="D8" s="5" t="s">
        <v>5</v>
      </c>
    </row>
    <row r="9" spans="1:4" x14ac:dyDescent="0.2">
      <c r="A9" s="1" t="s">
        <v>9</v>
      </c>
      <c r="B9" s="4" t="s">
        <v>5</v>
      </c>
      <c r="C9" s="5" t="s">
        <v>5</v>
      </c>
      <c r="D9" s="5" t="s">
        <v>5</v>
      </c>
    </row>
    <row r="10" spans="1:4" x14ac:dyDescent="0.2">
      <c r="A10" s="1" t="s">
        <v>10</v>
      </c>
      <c r="B10" s="4" t="s">
        <v>5</v>
      </c>
      <c r="C10" s="5" t="s">
        <v>5</v>
      </c>
      <c r="D10" s="7" t="s">
        <v>11</v>
      </c>
    </row>
    <row r="11" spans="1:4" x14ac:dyDescent="0.2">
      <c r="A11" s="1" t="s">
        <v>12</v>
      </c>
      <c r="B11" s="4">
        <v>299760.02</v>
      </c>
      <c r="C11" s="5">
        <f>(B11/B8)*100</f>
        <v>28.61146323695905</v>
      </c>
      <c r="D11" s="7">
        <f>SUM(C11:C14)</f>
        <v>29.754782996678898</v>
      </c>
    </row>
    <row r="12" spans="1:4" x14ac:dyDescent="0.2">
      <c r="A12" s="1" t="s">
        <v>13</v>
      </c>
      <c r="B12" s="4">
        <v>2657.67</v>
      </c>
      <c r="C12" s="5">
        <f>(B12/B8)*100</f>
        <v>0.25366900996660247</v>
      </c>
      <c r="D12" s="5" t="s">
        <v>5</v>
      </c>
    </row>
    <row r="13" spans="1:4" x14ac:dyDescent="0.2">
      <c r="A13" s="1" t="s">
        <v>14</v>
      </c>
      <c r="B13" s="4">
        <v>9320.7999999999993</v>
      </c>
      <c r="C13" s="5">
        <f>(B13/B8)*100</f>
        <v>0.88965074975324554</v>
      </c>
      <c r="D13" s="5" t="s">
        <v>5</v>
      </c>
    </row>
    <row r="14" spans="1:4" x14ac:dyDescent="0.2">
      <c r="A14" s="1" t="s">
        <v>15</v>
      </c>
      <c r="B14" s="4">
        <v>0</v>
      </c>
      <c r="C14" s="5">
        <f>(B14/B8)*100</f>
        <v>0</v>
      </c>
      <c r="D14" s="5" t="s">
        <v>5</v>
      </c>
    </row>
    <row r="15" spans="1:4" x14ac:dyDescent="0.2">
      <c r="A15" s="1" t="s">
        <v>16</v>
      </c>
      <c r="B15" s="4" t="s">
        <v>5</v>
      </c>
      <c r="C15" s="5" t="s">
        <v>5</v>
      </c>
      <c r="D15" s="7" t="s">
        <v>17</v>
      </c>
    </row>
    <row r="16" spans="1:4" x14ac:dyDescent="0.2">
      <c r="A16" s="1" t="s">
        <v>18</v>
      </c>
      <c r="B16" s="4">
        <v>189157.05</v>
      </c>
      <c r="C16" s="5">
        <f>(B16/B8)*100</f>
        <v>18.054642450606405</v>
      </c>
      <c r="D16" s="7">
        <f>SUM(C16:C19)</f>
        <v>20.600512728917103</v>
      </c>
    </row>
    <row r="17" spans="1:4" x14ac:dyDescent="0.2">
      <c r="A17" s="1" t="s">
        <v>19</v>
      </c>
      <c r="B17" s="4">
        <v>0</v>
      </c>
      <c r="C17" s="5">
        <f>(B17/B8)*100</f>
        <v>0</v>
      </c>
      <c r="D17" s="5" t="s">
        <v>5</v>
      </c>
    </row>
    <row r="18" spans="1:4" x14ac:dyDescent="0.2">
      <c r="A18" s="1" t="s">
        <v>20</v>
      </c>
      <c r="B18" s="4">
        <v>3893.8</v>
      </c>
      <c r="C18" s="5">
        <f>(B18/B8)*100</f>
        <v>0.37165501774409798</v>
      </c>
      <c r="D18" s="5" t="s">
        <v>5</v>
      </c>
    </row>
    <row r="19" spans="1:4" x14ac:dyDescent="0.2">
      <c r="A19" s="1" t="s">
        <v>21</v>
      </c>
      <c r="B19" s="4">
        <v>22779.08</v>
      </c>
      <c r="C19" s="5">
        <f>(B19/B8)*100</f>
        <v>2.1742152605666001</v>
      </c>
      <c r="D19" s="5" t="s">
        <v>5</v>
      </c>
    </row>
    <row r="20" spans="1:4" x14ac:dyDescent="0.2">
      <c r="A20" s="1" t="s">
        <v>22</v>
      </c>
      <c r="B20" s="4">
        <v>3090.51</v>
      </c>
      <c r="C20" s="5">
        <f>(B20/B8)*100</f>
        <v>0.29498267730451289</v>
      </c>
      <c r="D20" s="7" t="s">
        <v>23</v>
      </c>
    </row>
    <row r="21" spans="1:4" x14ac:dyDescent="0.2">
      <c r="A21" s="1" t="s">
        <v>24</v>
      </c>
      <c r="B21" s="4" t="s">
        <v>5</v>
      </c>
      <c r="C21" s="5" t="s">
        <v>5</v>
      </c>
      <c r="D21" s="7">
        <f>D11+D16</f>
        <v>50.355295725596001</v>
      </c>
    </row>
    <row r="22" spans="1:4" x14ac:dyDescent="0.2">
      <c r="A22" s="1" t="s">
        <v>25</v>
      </c>
      <c r="B22" s="4">
        <v>47517.47</v>
      </c>
      <c r="C22" s="5">
        <f>(B22/B8)*100</f>
        <v>4.5354425383955626</v>
      </c>
      <c r="D22" s="5" t="s">
        <v>5</v>
      </c>
    </row>
    <row r="23" spans="1:4" x14ac:dyDescent="0.2">
      <c r="A23" s="1" t="s">
        <v>26</v>
      </c>
      <c r="B23" s="4">
        <v>47941.31</v>
      </c>
      <c r="C23" s="5">
        <f>(B23/B8)*100</f>
        <v>4.5758971746687811</v>
      </c>
      <c r="D23" s="5" t="s">
        <v>5</v>
      </c>
    </row>
    <row r="24" spans="1:4" x14ac:dyDescent="0.2">
      <c r="A24" s="1" t="s">
        <v>27</v>
      </c>
      <c r="B24" s="6">
        <f>SUM(B11:B23)</f>
        <v>626117.71</v>
      </c>
      <c r="C24" s="7">
        <f>(B24/B8)*100</f>
        <v>59.761618115964851</v>
      </c>
      <c r="D24" s="5" t="s">
        <v>5</v>
      </c>
    </row>
    <row r="25" spans="1:4" x14ac:dyDescent="0.2">
      <c r="A25" s="1" t="s">
        <v>28</v>
      </c>
      <c r="B25" s="6">
        <f>B8-B24</f>
        <v>421574.32000000007</v>
      </c>
      <c r="C25" s="7">
        <f>(B25/B8)*100</f>
        <v>40.238381884035149</v>
      </c>
      <c r="D25" s="5" t="s">
        <v>5</v>
      </c>
    </row>
    <row r="26" spans="1:4" x14ac:dyDescent="0.2">
      <c r="A26" s="1" t="s">
        <v>29</v>
      </c>
      <c r="B26" s="4" t="s">
        <v>5</v>
      </c>
      <c r="C26" s="5" t="s">
        <v>5</v>
      </c>
      <c r="D26" s="5" t="s">
        <v>5</v>
      </c>
    </row>
    <row r="27" spans="1:4" x14ac:dyDescent="0.2">
      <c r="A27" s="1" t="s">
        <v>30</v>
      </c>
      <c r="B27" s="4" t="s">
        <v>5</v>
      </c>
      <c r="C27" s="5" t="s">
        <v>5</v>
      </c>
      <c r="D27" s="5" t="s">
        <v>5</v>
      </c>
    </row>
    <row r="28" spans="1:4" x14ac:dyDescent="0.2">
      <c r="A28" s="1" t="s">
        <v>31</v>
      </c>
      <c r="B28" s="4">
        <v>120000</v>
      </c>
      <c r="C28" s="5">
        <f>(B28/B8)*100</f>
        <v>11.453747529223831</v>
      </c>
      <c r="D28" s="5" t="s">
        <v>5</v>
      </c>
    </row>
    <row r="29" spans="1:4" x14ac:dyDescent="0.2">
      <c r="A29" s="1" t="s">
        <v>32</v>
      </c>
      <c r="B29" s="4">
        <v>0</v>
      </c>
      <c r="C29" s="5">
        <f>(B29/B8)*100</f>
        <v>0</v>
      </c>
      <c r="D29" s="5" t="s">
        <v>5</v>
      </c>
    </row>
    <row r="30" spans="1:4" x14ac:dyDescent="0.2">
      <c r="A30" s="1" t="s">
        <v>33</v>
      </c>
      <c r="B30" s="4">
        <v>0</v>
      </c>
      <c r="C30" s="5">
        <f>(B30/B8)*100</f>
        <v>0</v>
      </c>
      <c r="D30" s="5" t="s">
        <v>5</v>
      </c>
    </row>
    <row r="31" spans="1:4" x14ac:dyDescent="0.2">
      <c r="A31" s="1" t="s">
        <v>34</v>
      </c>
      <c r="B31" s="4">
        <v>13750.16</v>
      </c>
      <c r="C31" s="5">
        <f>(B31/B8)*100</f>
        <v>1.3124238427202695</v>
      </c>
      <c r="D31" s="5" t="s">
        <v>5</v>
      </c>
    </row>
    <row r="32" spans="1:4" x14ac:dyDescent="0.2">
      <c r="A32" s="1" t="s">
        <v>35</v>
      </c>
      <c r="B32" s="4" t="s">
        <v>5</v>
      </c>
      <c r="C32" s="5" t="s">
        <v>5</v>
      </c>
      <c r="D32" s="5" t="s">
        <v>5</v>
      </c>
    </row>
    <row r="33" spans="1:4" x14ac:dyDescent="0.2">
      <c r="A33" s="1" t="s">
        <v>36</v>
      </c>
      <c r="B33" s="4">
        <v>12303.15</v>
      </c>
      <c r="C33" s="5">
        <f>(B33/B8)*100</f>
        <v>1.1743097826180846</v>
      </c>
      <c r="D33" s="5" t="s">
        <v>5</v>
      </c>
    </row>
    <row r="34" spans="1:4" x14ac:dyDescent="0.2">
      <c r="A34" s="1" t="s">
        <v>37</v>
      </c>
      <c r="B34" s="4">
        <v>40520.5</v>
      </c>
      <c r="C34" s="5">
        <f>(B34/B8)*100</f>
        <v>3.8675964729826187</v>
      </c>
      <c r="D34" s="5" t="s">
        <v>5</v>
      </c>
    </row>
    <row r="35" spans="1:4" x14ac:dyDescent="0.2">
      <c r="A35" s="1" t="s">
        <v>38</v>
      </c>
      <c r="B35" s="4">
        <v>4799.9399999999996</v>
      </c>
      <c r="C35" s="5">
        <f>(B35/B8)*100</f>
        <v>0.45814417429518861</v>
      </c>
      <c r="D35" s="5" t="s">
        <v>5</v>
      </c>
    </row>
    <row r="36" spans="1:4" x14ac:dyDescent="0.2">
      <c r="A36" s="1" t="s">
        <v>39</v>
      </c>
      <c r="B36" s="4">
        <v>3939.11</v>
      </c>
      <c r="C36" s="5">
        <f>(B36/B8)*100</f>
        <v>0.37597976191534072</v>
      </c>
      <c r="D36" s="5" t="s">
        <v>5</v>
      </c>
    </row>
    <row r="37" spans="1:4" x14ac:dyDescent="0.2">
      <c r="A37" s="1" t="s">
        <v>40</v>
      </c>
      <c r="B37" s="4" t="s">
        <v>5</v>
      </c>
      <c r="C37" s="5" t="s">
        <v>5</v>
      </c>
      <c r="D37" s="5" t="s">
        <v>5</v>
      </c>
    </row>
    <row r="38" spans="1:4" x14ac:dyDescent="0.2">
      <c r="A38" s="1" t="s">
        <v>41</v>
      </c>
      <c r="B38" s="4">
        <v>18805</v>
      </c>
      <c r="C38" s="5">
        <f>(B38/B8)*100</f>
        <v>1.7948976857254513</v>
      </c>
      <c r="D38" s="5" t="s">
        <v>5</v>
      </c>
    </row>
    <row r="39" spans="1:4" x14ac:dyDescent="0.2">
      <c r="A39" s="1" t="s">
        <v>42</v>
      </c>
      <c r="B39" s="4">
        <v>12819.3</v>
      </c>
      <c r="C39" s="5">
        <f>(B39/B8)*100</f>
        <v>1.2235752141781586</v>
      </c>
      <c r="D39" s="5" t="s">
        <v>5</v>
      </c>
    </row>
    <row r="40" spans="1:4" x14ac:dyDescent="0.2">
      <c r="A40" s="1" t="s">
        <v>43</v>
      </c>
      <c r="B40" s="4">
        <v>2560.56</v>
      </c>
      <c r="C40" s="5">
        <f>(B40/B8)*100</f>
        <v>0.24440006477857812</v>
      </c>
      <c r="D40" s="5" t="s">
        <v>5</v>
      </c>
    </row>
    <row r="41" spans="1:4" x14ac:dyDescent="0.2">
      <c r="A41" s="1" t="s">
        <v>44</v>
      </c>
      <c r="B41" s="4">
        <v>1628.01</v>
      </c>
      <c r="C41" s="5">
        <f>(B41/B8)*100</f>
        <v>0.15539012929209742</v>
      </c>
      <c r="D41" s="5" t="s">
        <v>5</v>
      </c>
    </row>
    <row r="42" spans="1:4" x14ac:dyDescent="0.2">
      <c r="A42" s="1" t="s">
        <v>45</v>
      </c>
      <c r="B42" s="4">
        <v>22966.73</v>
      </c>
      <c r="C42" s="5">
        <f>(B42/B8)*100</f>
        <v>2.1921260582654236</v>
      </c>
      <c r="D42" s="5" t="s">
        <v>5</v>
      </c>
    </row>
    <row r="43" spans="1:4" x14ac:dyDescent="0.2">
      <c r="A43" s="1" t="s">
        <v>46</v>
      </c>
      <c r="B43" s="4">
        <v>507.43</v>
      </c>
      <c r="C43" s="5">
        <f>(B43/B8)*100</f>
        <v>4.8433125906283736E-2</v>
      </c>
      <c r="D43" s="5" t="s">
        <v>5</v>
      </c>
    </row>
    <row r="44" spans="1:4" x14ac:dyDescent="0.2">
      <c r="A44" s="1" t="s">
        <v>47</v>
      </c>
      <c r="B44" s="4">
        <v>15885.79</v>
      </c>
      <c r="C44" s="5">
        <f>(B44/B8)*100</f>
        <v>1.5162652330189053</v>
      </c>
      <c r="D44" s="5" t="s">
        <v>5</v>
      </c>
    </row>
    <row r="45" spans="1:4" x14ac:dyDescent="0.2">
      <c r="A45" s="1" t="s">
        <v>48</v>
      </c>
      <c r="B45" s="4">
        <v>69.48</v>
      </c>
      <c r="C45" s="5">
        <f>(B45/B8)*100</f>
        <v>6.6317198194205985E-3</v>
      </c>
      <c r="D45" s="5" t="s">
        <v>5</v>
      </c>
    </row>
    <row r="46" spans="1:4" x14ac:dyDescent="0.2">
      <c r="A46" s="1" t="s">
        <v>49</v>
      </c>
      <c r="B46" s="4">
        <v>47209.8</v>
      </c>
      <c r="C46" s="5">
        <f>(B46/B8)*100</f>
        <v>4.5060760842095942</v>
      </c>
      <c r="D46" s="5" t="s">
        <v>5</v>
      </c>
    </row>
    <row r="47" spans="1:4" x14ac:dyDescent="0.2">
      <c r="A47" s="1" t="s">
        <v>50</v>
      </c>
      <c r="B47" s="6">
        <f>SUM(B28:B46)</f>
        <v>317764.95999999996</v>
      </c>
      <c r="C47" s="7">
        <f>(B47/B8)*100</f>
        <v>30.329996878949238</v>
      </c>
      <c r="D47" s="5" t="s">
        <v>5</v>
      </c>
    </row>
    <row r="48" spans="1:4" x14ac:dyDescent="0.2">
      <c r="A48" s="1"/>
      <c r="B48" s="1"/>
      <c r="C48" s="1"/>
      <c r="D48" s="1"/>
    </row>
    <row r="49" spans="1:4" x14ac:dyDescent="0.2">
      <c r="A49" s="1" t="s">
        <v>51</v>
      </c>
      <c r="B49" s="6">
        <f>B25-B47</f>
        <v>103809.3600000001</v>
      </c>
      <c r="C49" s="7">
        <f>(B49/B8)*100</f>
        <v>9.9083850050859024</v>
      </c>
      <c r="D49" s="5" t="s">
        <v>5</v>
      </c>
    </row>
    <row r="50" spans="1:4" x14ac:dyDescent="0.2">
      <c r="A50" s="1" t="s">
        <v>52</v>
      </c>
      <c r="B50" s="4">
        <v>0</v>
      </c>
      <c r="C50" s="5">
        <f>(B50/B8)*100</f>
        <v>0</v>
      </c>
      <c r="D50" s="5" t="s">
        <v>5</v>
      </c>
    </row>
    <row r="51" spans="1:4" x14ac:dyDescent="0.2">
      <c r="A51" s="1" t="s">
        <v>53</v>
      </c>
      <c r="B51" s="4">
        <v>16710.580000000002</v>
      </c>
      <c r="C51" s="5">
        <f>(B51/B8)*100</f>
        <v>1.5949897032241434</v>
      </c>
      <c r="D51" s="5" t="s">
        <v>5</v>
      </c>
    </row>
    <row r="52" spans="1:4" x14ac:dyDescent="0.2">
      <c r="A52" s="1" t="s">
        <v>54</v>
      </c>
      <c r="B52" s="4">
        <v>1070.73</v>
      </c>
      <c r="C52" s="5">
        <f>(B52/B8)*100</f>
        <v>0.10219892576638194</v>
      </c>
      <c r="D52" s="5" t="s">
        <v>5</v>
      </c>
    </row>
    <row r="53" spans="1:4" x14ac:dyDescent="0.2">
      <c r="A53" s="1" t="s">
        <v>55</v>
      </c>
      <c r="B53" s="4">
        <v>0</v>
      </c>
      <c r="C53" s="5">
        <f>(B53/B8)*100</f>
        <v>0</v>
      </c>
      <c r="D53" s="5" t="s">
        <v>5</v>
      </c>
    </row>
    <row r="54" spans="1:4" x14ac:dyDescent="0.2">
      <c r="A54" s="1" t="s">
        <v>56</v>
      </c>
      <c r="B54" s="4">
        <v>0</v>
      </c>
      <c r="C54" s="5">
        <f>(B54/B8)*100</f>
        <v>0</v>
      </c>
      <c r="D54" s="5" t="s">
        <v>5</v>
      </c>
    </row>
    <row r="55" spans="1:4" x14ac:dyDescent="0.2">
      <c r="A55" s="1" t="s">
        <v>57</v>
      </c>
      <c r="B55" s="4">
        <v>0</v>
      </c>
      <c r="C55" s="5">
        <f>(B55/B8)*100</f>
        <v>0</v>
      </c>
      <c r="D55" s="5" t="s">
        <v>5</v>
      </c>
    </row>
    <row r="56" spans="1:4" x14ac:dyDescent="0.2">
      <c r="A56" s="1" t="s">
        <v>58</v>
      </c>
      <c r="B56" s="4" t="s">
        <v>5</v>
      </c>
      <c r="C56" s="5" t="s">
        <v>5</v>
      </c>
      <c r="D56" s="5" t="s">
        <v>5</v>
      </c>
    </row>
    <row r="57" spans="1:4" x14ac:dyDescent="0.2">
      <c r="A57" s="1" t="s">
        <v>59</v>
      </c>
      <c r="B57" s="6">
        <f>B49+B50+B51+B52-B53-B54-B55</f>
        <v>121590.6700000001</v>
      </c>
      <c r="C57" s="7">
        <f>(B57/B8)*100</f>
        <v>11.605573634076427</v>
      </c>
      <c r="D57" s="5" t="s">
        <v>5</v>
      </c>
    </row>
  </sheetData>
  <mergeCells count="4">
    <mergeCell ref="B3:D3"/>
    <mergeCell ref="B4:D4"/>
    <mergeCell ref="A1:D1"/>
    <mergeCell ref="A2:D2"/>
  </mergeCells>
  <conditionalFormatting sqref="A8 A6:D6 A12:D12 A14:D14 A18:D18 A22:D22 A26:D26 A28:D28 A30:D30 A32:D32 A34:D34 A36:D37 A39:D40 A42:D42 A44:D44 A46:D46 A51:D51 A53:D53 A55:D55">
    <cfRule type="cellIs" dxfId="35" priority="6" operator="greaterThanOrEqual">
      <formula>-1000000000</formula>
    </cfRule>
  </conditionalFormatting>
  <conditionalFormatting sqref="A24">
    <cfRule type="cellIs" dxfId="34" priority="45" operator="greaterThanOrEqual">
      <formula>-1000000000</formula>
    </cfRule>
  </conditionalFormatting>
  <conditionalFormatting sqref="A25 A7:D7 A9:D9 A13:D13 A17:D17 A19:D19 A23:D23 A27:D27 A29:D29 A31:D31 A33:D33 A35:D35 A38:D38 A41:D41 A43:D43 A45:D45 A50:D50 A52:D52 A54:D54 A56:D56">
    <cfRule type="cellIs" dxfId="33" priority="48" operator="greaterThanOrEqual">
      <formula>-1000000000</formula>
    </cfRule>
  </conditionalFormatting>
  <conditionalFormatting sqref="A47">
    <cfRule type="cellIs" dxfId="32" priority="155" operator="greaterThanOrEqual">
      <formula>-1000000000</formula>
    </cfRule>
  </conditionalFormatting>
  <conditionalFormatting sqref="A49">
    <cfRule type="cellIs" dxfId="31" priority="158" operator="greaterThanOrEqual">
      <formula>-1000000000</formula>
    </cfRule>
  </conditionalFormatting>
  <conditionalFormatting sqref="A57">
    <cfRule type="cellIs" dxfId="30" priority="175" operator="greaterThanOrEqual">
      <formula>-1000000000</formula>
    </cfRule>
  </conditionalFormatting>
  <conditionalFormatting sqref="A10">
    <cfRule type="cellIs" dxfId="28" priority="11" operator="greaterThanOrEqual">
      <formula>-1000000000</formula>
    </cfRule>
  </conditionalFormatting>
  <conditionalFormatting sqref="A11">
    <cfRule type="cellIs" dxfId="27" priority="14" operator="greaterThanOrEqual">
      <formula>-1000000000</formula>
    </cfRule>
  </conditionalFormatting>
  <conditionalFormatting sqref="A15">
    <cfRule type="cellIs" dxfId="26" priority="23" operator="greaterThanOrEqual">
      <formula>-1000000000</formula>
    </cfRule>
  </conditionalFormatting>
  <conditionalFormatting sqref="A16">
    <cfRule type="cellIs" dxfId="25" priority="26" operator="greaterThanOrEqual">
      <formula>-1000000000</formula>
    </cfRule>
  </conditionalFormatting>
  <conditionalFormatting sqref="A20">
    <cfRule type="cellIs" dxfId="24" priority="35" operator="greaterThanOrEqual">
      <formula>-1000000000</formula>
    </cfRule>
  </conditionalFormatting>
  <conditionalFormatting sqref="A21">
    <cfRule type="cellIs" dxfId="23" priority="38" operator="greaterThanOrEqual">
      <formula>-1000000000</formula>
    </cfRule>
  </conditionalFormatting>
  <conditionalFormatting sqref="A1:D5">
    <cfRule type="cellIs" dxfId="22" priority="1" operator="greaterThanOrEqual">
      <formula>0</formula>
    </cfRule>
  </conditionalFormatting>
  <conditionalFormatting sqref="B8">
    <cfRule type="cellIs" dxfId="21" priority="2488" operator="lessThanOrEqual">
      <formula>1000000000</formula>
    </cfRule>
  </conditionalFormatting>
  <conditionalFormatting sqref="B24:B25">
    <cfRule type="cellIs" dxfId="20" priority="2511" operator="lessThanOrEqual">
      <formula>1000000000</formula>
    </cfRule>
  </conditionalFormatting>
  <conditionalFormatting sqref="B47">
    <cfRule type="cellIs" dxfId="19" priority="2567" operator="lessThanOrEqual">
      <formula>1000000000</formula>
    </cfRule>
  </conditionalFormatting>
  <conditionalFormatting sqref="B49">
    <cfRule type="cellIs" dxfId="18" priority="2569" operator="lessThanOrEqual">
      <formula>1000000000</formula>
    </cfRule>
  </conditionalFormatting>
  <conditionalFormatting sqref="B57">
    <cfRule type="cellIs" dxfId="17" priority="2578" operator="lessThanOrEqual">
      <formula>1000000000</formula>
    </cfRule>
  </conditionalFormatting>
  <conditionalFormatting sqref="B10:C10">
    <cfRule type="cellIs" dxfId="15" priority="2490" operator="greaterThanOrEqual">
      <formula>-1000000000</formula>
    </cfRule>
  </conditionalFormatting>
  <conditionalFormatting sqref="B11:C11">
    <cfRule type="cellIs" dxfId="14" priority="2492" operator="greaterThanOrEqual">
      <formula>-1000000000</formula>
    </cfRule>
  </conditionalFormatting>
  <conditionalFormatting sqref="B15:C15">
    <cfRule type="cellIs" dxfId="13" priority="2497" operator="greaterThanOrEqual">
      <formula>-1000000000</formula>
    </cfRule>
  </conditionalFormatting>
  <conditionalFormatting sqref="B16:C16">
    <cfRule type="cellIs" dxfId="12" priority="2499" operator="greaterThanOrEqual">
      <formula>-1000000000</formula>
    </cfRule>
  </conditionalFormatting>
  <conditionalFormatting sqref="B20:C20">
    <cfRule type="cellIs" dxfId="11" priority="2504" operator="greaterThanOrEqual">
      <formula>-1000000000</formula>
    </cfRule>
  </conditionalFormatting>
  <conditionalFormatting sqref="B21:C21">
    <cfRule type="cellIs" dxfId="10" priority="2506" operator="greaterThanOrEqual">
      <formula>-1000000000</formula>
    </cfRule>
  </conditionalFormatting>
  <conditionalFormatting sqref="C8:D8">
    <cfRule type="cellIs" dxfId="9" priority="2487" operator="greaterThanOrEqual">
      <formula>-1000000000</formula>
    </cfRule>
  </conditionalFormatting>
  <conditionalFormatting sqref="C24:D24">
    <cfRule type="cellIs" dxfId="8" priority="2510" operator="greaterThanOrEqual">
      <formula>-1000000000</formula>
    </cfRule>
  </conditionalFormatting>
  <conditionalFormatting sqref="C25:D25">
    <cfRule type="cellIs" dxfId="7" priority="2512" operator="greaterThanOrEqual">
      <formula>-1000000000</formula>
    </cfRule>
  </conditionalFormatting>
  <conditionalFormatting sqref="C47:D47">
    <cfRule type="cellIs" dxfId="6" priority="2566" operator="greaterThanOrEqual">
      <formula>-1000000000</formula>
    </cfRule>
  </conditionalFormatting>
  <conditionalFormatting sqref="C49:D49">
    <cfRule type="cellIs" dxfId="5" priority="2568" operator="greaterThanOrEqual">
      <formula>-1000000000</formula>
    </cfRule>
  </conditionalFormatting>
  <conditionalFormatting sqref="C57:D57">
    <cfRule type="cellIs" dxfId="4" priority="2577" operator="greaterThanOrEqual">
      <formula>-1000000000</formula>
    </cfRule>
  </conditionalFormatting>
  <conditionalFormatting sqref="D10:D11">
    <cfRule type="cellIs" dxfId="2" priority="2491" operator="greaterThanOrEqual">
      <formula>0</formula>
    </cfRule>
  </conditionalFormatting>
  <conditionalFormatting sqref="D15:D16">
    <cfRule type="cellIs" dxfId="1" priority="2498" operator="greaterThanOrEqual">
      <formula>0</formula>
    </cfRule>
  </conditionalFormatting>
  <conditionalFormatting sqref="D20:D21">
    <cfRule type="cellIs" dxfId="0" priority="2505" operator="greaterThanOrEqual">
      <formula>0</formula>
    </cfRule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kinjal shah</cp:lastModifiedBy>
  <dcterms:created xsi:type="dcterms:W3CDTF">2026-05-14T18:20:46Z</dcterms:created>
  <dcterms:modified xsi:type="dcterms:W3CDTF">2026-05-14T18:22:52Z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2022.6.0</vt:lpwstr>
  </property>
</Properties>
</file>