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drawings/drawing2.xml" ContentType="application/vnd.openxmlformats-officedocument.drawing+xml"/>
  <Override PartName="/xl/worksheets/sheet26.xml" ContentType="application/vnd.openxmlformats-officedocument.spreadsheetml.worksheet+xml"/>
  <Override PartName="/xl/worksheets/sheet3.xml" ContentType="application/vnd.openxmlformats-officedocument.spreadsheetml.worksheet+xml"/>
  <Override PartName="/xl/worksheets/sheet21.xml" ContentType="application/vnd.openxmlformats-officedocument.spreadsheetml.worksheet+xml"/>
  <Override PartName="/xl/worksheets/sheet7.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3.xml" ContentType="application/vnd.openxmlformats-officedocument.spreadsheetml.worksheet+xml"/>
  <Override PartName="/xl/styles.xml" ContentType="application/vnd.openxmlformats-officedocument.spreadsheetml.styles+xml"/>
  <Override PartName="/xl/worksheets/sheet9.xml" ContentType="application/vnd.openxmlformats-officedocument.spreadsheetml.worksheet+xml"/>
  <Override PartName="/xl/theme/theme1.xml" ContentType="application/vnd.openxmlformats-officedocument.theme+xml"/>
  <Override PartName="/xl/workbook.xml" ContentType="application/vnd.openxmlformats-officedocument.spreadsheetml.sheet.main+xml"/>
  <Override PartName="/docProps/custom.xml" ContentType="application/vnd.openxmlformats-officedocument.custom-properties+xml"/>
  <Override PartName="/xl/worksheets/sheet28.xml" ContentType="application/vnd.openxmlformats-officedocument.spreadsheetml.worksheet+xml"/>
  <Override PartName="/xl/printerSettings/printerSettings29.bin" ContentType="application/vnd.openxmlformats-officedocument.spreadsheetml.printerSettings"/>
  <Override PartName="/xl/drawings/drawing30.xml" ContentType="application/vnd.openxmlformats-officedocument.drawing+xml"/>
  <Override PartName="/xl/worksheets/sheet32.xml" ContentType="application/vnd.openxmlformats-officedocument.spreadsheetml.worksheet+xml"/>
  <Override PartName="/xl/printerSettings/printerSettings33.bin" ContentType="application/vnd.openxmlformats-officedocument.spreadsheetml.printerSettings"/>
  <Override PartName="/xl/drawings/drawing34.xml" ContentType="application/vnd.openxmlformats-officedocument.drawing+xml"/>
  <Override PartName="/xl/worksheets/sheet36.xml" ContentType="application/vnd.openxmlformats-officedocument.spreadsheetml.worksheet+xml"/>
  <Override PartName="/xl/printerSettings/printerSettings37.bin" ContentType="application/vnd.openxmlformats-officedocument.spreadsheetml.printerSettings"/>
  <Override PartName="/xl/drawings/drawing38.xml" ContentType="application/vnd.openxmlformats-officedocument.drawing+xml"/>
  <Override PartName="/xl/worksheets/sheet40.xml" ContentType="application/vnd.openxmlformats-officedocument.spreadsheetml.worksheet+xml"/>
  <Override PartName="/xl/printerSettings/printerSettings41.bin" ContentType="application/vnd.openxmlformats-officedocument.spreadsheetml.printerSettings"/>
  <Override PartName="/xl/drawings/drawing42.xml" ContentType="application/vnd.openxmlformats-officedocument.drawing+xml"/>
  <Override PartName="/xl/worksheets/sheet44.xml" ContentType="application/vnd.openxmlformats-officedocument.spreadsheetml.worksheet+xml"/>
  <Override PartName="/xl/printerSettings/printerSettings45.bin" ContentType="application/vnd.openxmlformats-officedocument.spreadsheetml.printerSettings"/>
  <Override PartName="/xl/drawings/drawing46.xml" ContentType="application/vnd.openxmlformats-officedocument.drawing+xml"/>
  <Override PartName="/xl/worksheets/sheet48.xml" ContentType="application/vnd.openxmlformats-officedocument.spreadsheetml.worksheet+xml"/>
  <Override PartName="/xl/printerSettings/printerSettings49.bin" ContentType="application/vnd.openxmlformats-officedocument.spreadsheetml.printerSettings"/>
  <Override PartName="/xl/drawings/drawing50.xml" ContentType="application/vnd.openxmlformats-officedocument.drawing+xml"/>
  <Override PartName="/xl/worksheets/sheet52.xml" ContentType="application/vnd.openxmlformats-officedocument.spreadsheetml.worksheet+xml"/>
  <Override PartName="/xl/printerSettings/printerSettings53.bin" ContentType="application/vnd.openxmlformats-officedocument.spreadsheetml.printerSettings"/>
  <Override PartName="/xl/drawings/drawing54.xml" ContentType="application/vnd.openxmlformats-officedocument.drawing+xml"/>
  <Override PartName="/xl/worksheets/sheet56.xml" ContentType="application/vnd.openxmlformats-officedocument.spreadsheetml.worksheet+xml"/>
  <Override PartName="/xl/printerSettings/printerSettings57.bin" ContentType="application/vnd.openxmlformats-officedocument.spreadsheetml.printerSettings"/>
  <Override PartName="/xl/drawings/drawing58.xml" ContentType="application/vnd.openxmlformats-officedocument.drawing+xml"/>
  <Override PartName="/xl/worksheets/sheet59.xml" ContentType="application/vnd.openxmlformats-officedocument.spreadsheetml.worksheet+xml"/>
  <Override PartName="/xl/printerSettings/printerSettings60.bin" ContentType="application/vnd.openxmlformats-officedocument.spreadsheetml.printerSettings"/>
  <Override PartName="/xl/drawings/drawing61.xml" ContentType="application/vnd.openxmlformats-officedocument.drawing+xml"/>
  <Override PartName="/xl/worksheets/sheet62.xml" ContentType="application/vnd.openxmlformats-officedocument.spreadsheetml.worksheet+xml"/>
  <Override PartName="/xl/printerSettings/printerSettings63.bin" ContentType="application/vnd.openxmlformats-officedocument.spreadsheetml.printerSettings"/>
  <Override PartName="/xl/drawings/drawing64.xml" ContentType="application/vnd.openxmlformats-officedocument.drawing+xml"/>
  <Override PartName="/xl/worksheets/sheet65.xml" ContentType="application/vnd.openxmlformats-officedocument.spreadsheetml.worksheet+xml"/>
  <Override PartName="/xl/printerSettings/printerSettings66.bin" ContentType="application/vnd.openxmlformats-officedocument.spreadsheetml.printerSettings"/>
  <Override PartName="/xl/drawings/drawing67.xml" ContentType="application/vnd.openxmlformats-officedocument.drawing+xml"/>
  <Override PartName="/xl/worksheets/sheet69.xml" ContentType="application/vnd.openxmlformats-officedocument.spreadsheetml.worksheet+xml"/>
  <Override PartName="/xl/printerSettings/printerSettings70.bin" ContentType="application/vnd.openxmlformats-officedocument.spreadsheetml.printerSettings"/>
  <Override PartName="/xl/drawings/drawing71.xml" ContentType="application/vnd.openxmlformats-officedocument.drawing+xml"/>
  <Override PartName="/xl/charts/chart72.xml" ContentType="application/vnd.openxmlformats-officedocument.drawingml.chart+xml"/>
  <Override PartName="/xl/charts/chart73.xml" ContentType="application/vnd.openxmlformats-officedocument.drawingml.chart+xml"/>
  <Override PartName="/xl/drawings/drawing74.xml" ContentType="application/vnd.openxmlformats-officedocument.drawing+xml"/>
  <Override PartName="/xl/charts/chart75.xml" ContentType="application/vnd.openxmlformats-officedocument.drawingml.chart+xml"/>
  <Override PartName="/xl/charts/chart76.xml" ContentType="application/vnd.openxmlformats-officedocument.drawingml.chart+xml"/>
  <Override PartName="/xl/drawings/drawing77.xml" ContentType="application/vnd.openxmlformats-officedocument.drawing+xml"/>
  <Override PartName="/xl/charts/chart78.xml" ContentType="application/vnd.openxmlformats-officedocument.drawingml.chart+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Types>
</file>

<file path=_rels/.rels><?xml version="1.0" encoding="utf-8" standalone="yes" ?>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30"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fileVersion appName="xl" lastEdited="7" lowestEdited="6" rupBuild="24026"/>
  <workbookPr codeName="ThisWorkbook" defaultThemeVersion="124226"/>
  <bookViews>
    <workbookView xWindow="-120" yWindow="-120" windowWidth="21600" windowHeight="10410" tabRatio="966"/>
  </bookViews>
  <sheets>
    <sheet name="Table of Contents" sheetId="1" r:id="rId13"/>
    <sheet name="Glance" sheetId="57" r:id="rId14"/>
    <sheet name="Summary" sheetId="55" r:id="rId15"/>
    <sheet name="Comp" sheetId="76" r:id="rId12"/>
    <sheet name="Response" sheetId="13" r:id="rId20"/>
    <sheet name="Day of Week" sheetId="60" r:id="rId16"/>
    <sheet name="Daily by Month" sheetId="47" r:id="rId17"/>
    <sheet name="Segmentation Glance" sheetId="77" r:id="rId11"/>
    <sheet name="Segmentation Occ" sheetId="78" r:id="rId10"/>
    <sheet name="Segmentation ADR" sheetId="79" r:id="rId9"/>
    <sheet name="Segmentation RevPAR" sheetId="80" r:id="rId8"/>
    <sheet name="Segmentation Indexes" sheetId="81" r:id="rId7"/>
    <sheet name="Segmentation Ranking" sheetId="82" r:id="rId6"/>
    <sheet name="Segmentation DOW Month" sheetId="83" r:id="rId5"/>
    <sheet name="Segmentation DOW YTD" sheetId="84" r:id="rId4"/>
    <sheet name="Segmentation DOW Run 3" sheetId="85" r:id="rId3"/>
    <sheet name="Segmentation DOW Run 12" sheetId="86" r:id="rId2"/>
    <sheet name="Add Rev ADR" sheetId="65" r:id="rId18"/>
    <sheet name="Add Rev RevPAR" sheetId="66" r:id="rId19"/>
    <sheet name="Segmentation Response" sheetId="87" r:id="rId1"/>
    <sheet name="Help" sheetId="74" r:id="rId21"/>
  </sheets>
  <definedNames>
    <definedName name="_xlnm.Print_Area" localSheetId="17">'Add Rev ADR'!$A$1:$AH$46</definedName>
    <definedName name="_xlnm.Print_Area" localSheetId="18">'Add Rev RevPAR'!$A$1:$AH$45</definedName>
    <definedName name="_xlnm.Print_Area" localSheetId="6">'Daily by Month'!$A$1:$AH$57</definedName>
    <definedName name="_xlnm.Print_Area" localSheetId="5">'Day of Week'!$A$1:$V$78</definedName>
    <definedName name="_xlnm.Print_Area" localSheetId="1">Glance!$A$1:$T$34</definedName>
    <definedName name="_xlnm.Print_Area" localSheetId="20">Help!$A$1:$J$16</definedName>
    <definedName name="_xlnm.Print_Area" localSheetId="4">Response!$A$1:$AR$106</definedName>
    <definedName name="_xlnm.Print_Area" localSheetId="2">Summary!$A$1:$U$45</definedName>
    <definedName name="_xlnm.Print_Area" localSheetId="0">'Table of Contents'!$A$1:$H$63</definedName>
    <definedName name="_xlnm.Print_Area" localSheetId="3">Comp!$A$1:$AG$57</definedName>
    <definedName name="_xlnm.Print_Area" localSheetId="7">'Segmentation Glance'!$A$1:$T$41</definedName>
    <definedName name="_xlnm.Print_Area" localSheetId="8">'Segmentation Occ'!$A$1:$AB$45</definedName>
    <definedName name="_xlnm.Print_Area" localSheetId="9">'Segmentation ADR'!$A$1:$AB$44</definedName>
    <definedName name="_xlnm.Print_Area" localSheetId="10">'Segmentation RevPAR'!$A$1:$AB$44</definedName>
    <definedName name="_xlnm.Print_Area" localSheetId="11">'Segmentation Indexes'!$A$1:$AB$44</definedName>
    <definedName name="_xlnm.Print_Area" localSheetId="12">'Segmentation Ranking'!$A$1:$AB$44</definedName>
    <definedName name="_xlnm.Print_Area" localSheetId="13">'Segmentation DOW Month'!$A$1:$AB$53</definedName>
    <definedName name="_xlnm.Print_Area" localSheetId="14">'Segmentation DOW YTD'!$A$1:$AB$53</definedName>
    <definedName name="_xlnm.Print_Area" localSheetId="15">'Segmentation DOW Run 3'!$A$1:$AB$53</definedName>
    <definedName name="_xlnm.Print_Area" localSheetId="16">'Segmentation DOW Run 12'!$A$1:$AB$53</definedName>
    <definedName name="_xlnm.Print_Area" localSheetId="19">'Segmentation Response'!$A$1:$AR$106</definedName>
  </definedNames>
  <calcPr calcId="152511"/>
</workbook>
</file>

<file path=xl/sharedStrings.xml><?xml version="1.0" encoding="utf-8"?>
<sst xmlns="http://schemas.openxmlformats.org/spreadsheetml/2006/main" xmlns:r="http://schemas.openxmlformats.org/officeDocument/2006/relationships" xmlns:xdr="http://schemas.openxmlformats.org/drawingml/2006/spreadsheetDrawing" xmlns:s="http://schemas.openxmlformats.org/officeDocument/2006/sharedTypes" xmlns:vt="http://schemas.openxmlformats.org/officeDocument/2006/docPropsVTypes" xmlns:a="http://schemas.openxmlformats.org/drawingml/2006/main" xmlns:cdr="http://schemas.openxmlformats.org/drawingml/2006/chartDrawing" count="1023" uniqueCount="126">
  <si>
    <t>Sun</t>
  </si>
  <si>
    <t>Mon</t>
  </si>
  <si>
    <t>Tue</t>
  </si>
  <si>
    <t>Wed</t>
  </si>
  <si>
    <t>Thu</t>
  </si>
  <si>
    <t>Fri</t>
  </si>
  <si>
    <t>Sat</t>
  </si>
  <si>
    <t>This Year</t>
  </si>
  <si>
    <t>Last Year</t>
  </si>
  <si>
    <t>ADR</t>
  </si>
  <si>
    <t>RevPAR</t>
  </si>
  <si>
    <t>Transient</t>
  </si>
  <si>
    <t>Total</t>
  </si>
  <si>
    <t>Group</t>
  </si>
  <si>
    <t>Contract</t>
  </si>
  <si>
    <t>Comp Set</t>
  </si>
  <si>
    <t>Comp set</t>
  </si>
  <si>
    <t>Other</t>
  </si>
  <si>
    <t>F&amp;B</t>
  </si>
  <si>
    <t>My Property</t>
  </si>
  <si>
    <t>Room</t>
  </si>
  <si>
    <t>Name</t>
  </si>
  <si>
    <t>Occupancy (%)</t>
  </si>
  <si>
    <t>Rank</t>
  </si>
  <si>
    <t>% Chg</t>
  </si>
  <si>
    <t>My Prop</t>
  </si>
  <si>
    <t>Market Scale</t>
  </si>
  <si>
    <t xml:space="preserve"> </t>
  </si>
  <si>
    <t>Supply</t>
  </si>
  <si>
    <t>Demand</t>
  </si>
  <si>
    <t>Census/Sample - Properties &amp; Rooms</t>
  </si>
  <si>
    <t>Census</t>
  </si>
  <si>
    <t>Sample</t>
  </si>
  <si>
    <t>Properties</t>
  </si>
  <si>
    <t>Rooms</t>
  </si>
  <si>
    <t>Competitive Set</t>
  </si>
  <si>
    <t>Sample %</t>
  </si>
  <si>
    <t>Year to Date</t>
  </si>
  <si>
    <t>Revenue</t>
  </si>
  <si>
    <t>Day of Week</t>
  </si>
  <si>
    <t>Weekday</t>
  </si>
  <si>
    <t>Time Period</t>
  </si>
  <si>
    <t>Current Month</t>
  </si>
  <si>
    <t>Sunday</t>
  </si>
  <si>
    <t>Running 3 Month</t>
  </si>
  <si>
    <t>Running 12 Month</t>
  </si>
  <si>
    <t>Monday</t>
  </si>
  <si>
    <t>Tuesday</t>
  </si>
  <si>
    <t>Wednesday</t>
  </si>
  <si>
    <t>Thursday</t>
  </si>
  <si>
    <t>Friday</t>
  </si>
  <si>
    <t>Saturday</t>
  </si>
  <si>
    <t>Weekend</t>
  </si>
  <si>
    <t>Occ</t>
  </si>
  <si>
    <t>Indexes</t>
  </si>
  <si>
    <t>(Fri-Sat)</t>
  </si>
  <si>
    <t xml:space="preserve">Pipeline </t>
  </si>
  <si>
    <t>Weekday/Weekend</t>
  </si>
  <si>
    <t>Year To Date</t>
  </si>
  <si>
    <t xml:space="preserve">  Year To Date</t>
  </si>
  <si>
    <t>Zip</t>
  </si>
  <si>
    <t>Phone</t>
  </si>
  <si>
    <t>Open Date</t>
  </si>
  <si>
    <t>Month % Chg</t>
  </si>
  <si>
    <t>YTD % Chg</t>
  </si>
  <si>
    <t>Run 3 Mon % Chg</t>
  </si>
  <si>
    <t>Run 12 Mon % Chg</t>
  </si>
  <si>
    <t>(Sun-Thu)</t>
  </si>
  <si>
    <t xml:space="preserve">     % Chg</t>
  </si>
  <si>
    <t>Percent of Total Revenue (%)</t>
  </si>
  <si>
    <t>Percent Change (%)</t>
  </si>
  <si>
    <t>STR#</t>
  </si>
  <si>
    <t>Occupancy</t>
  </si>
  <si>
    <t>Property</t>
  </si>
  <si>
    <t>Competitive Set: Competitors</t>
  </si>
  <si>
    <t xml:space="preserve">     Weekday</t>
  </si>
  <si>
    <t xml:space="preserve">     Weekend</t>
  </si>
  <si>
    <t>Ranking</t>
  </si>
  <si>
    <t>My Prop vs. Comp Set</t>
  </si>
  <si>
    <t xml:space="preserve">This Year </t>
  </si>
  <si>
    <t xml:space="preserve">Last Year  </t>
  </si>
  <si>
    <t>Date</t>
  </si>
  <si>
    <t>Total Sundays</t>
  </si>
  <si>
    <t>Total Mondays</t>
  </si>
  <si>
    <t>Total Tuesdays</t>
  </si>
  <si>
    <t>Total Wednesdays</t>
  </si>
  <si>
    <t>Total Thursdays</t>
  </si>
  <si>
    <t>Total Fridays</t>
  </si>
  <si>
    <t>Total Saturdays</t>
  </si>
  <si>
    <t>Exchange Rate*</t>
  </si>
  <si>
    <t>Average Daily Rate</t>
  </si>
  <si>
    <t>Revenue Per Rooms Sold</t>
  </si>
  <si>
    <t>Revenue Per Rooms Available</t>
  </si>
  <si>
    <t>Revenue Per Room Sold</t>
  </si>
  <si>
    <t>City, State Country</t>
  </si>
  <si>
    <t xml:space="preserve">City, State </t>
  </si>
  <si>
    <t>December LYTD</t>
  </si>
  <si>
    <t>Index (MPI)</t>
  </si>
  <si>
    <t>Index (ARI)</t>
  </si>
  <si>
    <t>Index (RGI)</t>
  </si>
  <si>
    <t>Exchange Rate</t>
  </si>
  <si>
    <t>Total (TrevPOR**)</t>
  </si>
  <si>
    <t xml:space="preserve">** TrevPOR = Total revenue per occupied room (sum of Room, F&amp;B, and Other revenue divided by total occupied rooms).  </t>
  </si>
  <si>
    <t>Total (TrevPAR**)</t>
  </si>
  <si>
    <t xml:space="preserve">** TrevPAR = Total revenue per available room (sum of Room, F&amp;B, and Other revenue divided by total available rooms).  </t>
  </si>
  <si>
    <t>Job #</t>
  </si>
  <si>
    <t>Title</t>
  </si>
  <si>
    <t>Options</t>
  </si>
  <si>
    <t>Table Of Contents</t>
  </si>
  <si>
    <t>Occupancy Index</t>
  </si>
  <si>
    <t>ADR Index</t>
  </si>
  <si>
    <t>RevPAR Index</t>
  </si>
  <si>
    <t>support@str.com     www.str.com</t>
  </si>
  <si>
    <t>Period</t>
  </si>
  <si>
    <t>Glossary:</t>
  </si>
  <si>
    <t>Frequently Asked Questions (FAQ):</t>
  </si>
  <si>
    <r>
      <t xml:space="preserve">For the latest in industry news, visit </t>
    </r>
    <r>
      <rPr>
        <u/>
        <sz val="11"/>
        <rFont val="Arial"/>
        <family val="2"/>
      </rPr>
      <t xml:space="preserve">HotelNewsNow.com</t>
    </r>
    <r>
      <rPr>
        <sz val="11"/>
        <rFont val="Arial"/>
        <family val="2"/>
      </rPr>
      <t xml:space="preserve">.</t>
    </r>
  </si>
  <si>
    <r>
      <t xml:space="preserve">To learn more about the Hotel Data Conference, visit </t>
    </r>
    <r>
      <rPr>
        <u/>
        <sz val="11"/>
        <rFont val="Arial"/>
        <family val="2"/>
      </rPr>
      <t xml:space="preserve">HotelDataConference.com</t>
    </r>
    <r>
      <rPr>
        <sz val="11"/>
        <rFont val="Arial"/>
        <family val="2"/>
      </rPr>
      <t xml:space="preserve">.</t>
    </r>
  </si>
  <si>
    <t>Corporate North American Headquarters</t>
  </si>
  <si>
    <t>International Headquarters</t>
  </si>
  <si>
    <t>T: +44 (0) 207 922 1930</t>
  </si>
  <si>
    <r>
      <t xml:space="preserve">For all STR definitions, please click here or visit </t>
    </r>
    <r>
      <rPr>
        <u/>
        <sz val="11"/>
        <rFont val="Arial"/>
        <family val="2"/>
      </rPr>
      <t xml:space="preserve">www.str.com/data-insights/resources/glossary</t>
    </r>
  </si>
  <si>
    <r>
      <t xml:space="preserve">For all STR FAQs, please click here or visit </t>
    </r>
    <r>
      <rPr>
        <u/>
        <sz val="11"/>
        <rFont val="Arial"/>
        <family val="2"/>
      </rPr>
      <t xml:space="preserve">www.str.com/data-insights/resources/FAQ</t>
    </r>
  </si>
  <si>
    <r>
      <t xml:space="preserve">For additional support, please </t>
    </r>
    <r>
      <rPr>
        <u/>
        <sz val="11"/>
        <rFont val="Arial"/>
        <family val="2"/>
      </rPr>
      <t xml:space="preserve">contact</t>
    </r>
    <r>
      <rPr>
        <sz val="11"/>
        <rFont val="Arial"/>
        <family val="2"/>
      </rPr>
      <t xml:space="preserve"> your regional office.</t>
    </r>
  </si>
  <si>
    <t>T: +1 (615) 824 8664</t>
  </si>
  <si>
    <t>hotelinfo@str.com     www.str.com</t>
  </si>
  <si>
    <t>2022 © CoStar Group. This STR Report is a publication of STR, LLC and STR Global, Ltd., CoStar Group companies, and is intended solely for use by paid subscribers. The information in the STR Report is provided on an “as is” and “as available” basis and should not be construed as investment, tax, accounting or legal advice. Reproduction or distribution of this STR Report, in whole or part, without written permission is prohibited and subject to legal action. If you have received this report and are NOT a subscriber to this STR Report, please contact us immediately. Source: 2022 STR, LLC / STR Global, Ltd. trading as “STR”.</t>
  </si>
  <si>
    <t>Tab 2 - Monthly Performance at a Glance - My Property vs. Competitive Set</t>
  </si>
  <si>
    <t>Monthly Performance at a Glance</t>
  </si>
  <si>
    <t>Tab 3 - STAR Summary - My Property vs. Comp Set and Industry Segments</t>
  </si>
  <si>
    <t>STAR Summary</t>
  </si>
  <si>
    <t>Tab 4 - Competitive Set Report</t>
  </si>
  <si>
    <t>Competitive Set Report</t>
  </si>
  <si>
    <t>Tab 5 - Response Report</t>
  </si>
  <si>
    <t>Response Report</t>
  </si>
  <si>
    <t>Tab 6 - Day of Week and Weekday/Weekend Report</t>
  </si>
  <si>
    <t>Day of Week &amp; Weekday/Weekend</t>
  </si>
  <si>
    <t>Tab 7 - Daily Data for the Month</t>
  </si>
  <si>
    <t>Daily Data for the Month</t>
  </si>
  <si>
    <t>Tab 8 - Segmentation at a Glance - My Property vs. Competitive Set</t>
  </si>
  <si>
    <t>Segmentation at a Glance</t>
  </si>
  <si>
    <t>Tab 9 - Segmentation Occupancy Analysis</t>
  </si>
  <si>
    <t>Segmentation Occupancy Analysis</t>
  </si>
  <si>
    <t>Tab 10 - Segmentation ADR Analysis</t>
  </si>
  <si>
    <t>Segmentation ADR Analysis</t>
  </si>
  <si>
    <t>Tab 11 - Segmentation RevPAR Analysis</t>
  </si>
  <si>
    <t>Segmentation RevPAR Analysis</t>
  </si>
  <si>
    <t>Tab 12 - Segmentation Index Analysis</t>
  </si>
  <si>
    <t>Segmentation Index Analysis</t>
  </si>
  <si>
    <t>Tab 13 - Segmentation Ranking Analysis</t>
  </si>
  <si>
    <t>Segmentation Ranking Analysis</t>
  </si>
  <si>
    <t>Tab 14 - Segmentation Day Of Week - Current Month</t>
  </si>
  <si>
    <t>Segmentation Day Of Week - Current Month</t>
  </si>
  <si>
    <t>Tab 15 - Segmentation Day Of Week - Year to Date</t>
  </si>
  <si>
    <t>Segmentation Day Of Week - Year to Date</t>
  </si>
  <si>
    <t>Tab 16 - Segmentation Day Of Week - Running 3 Month</t>
  </si>
  <si>
    <t>Segmentation Day Of Week - Running 3 Month</t>
  </si>
  <si>
    <t>Tab 17 - Segmentation Day Of Week - Running 12 Month</t>
  </si>
  <si>
    <t>Segmentation Day Of Week - Running 12 Month</t>
  </si>
  <si>
    <t>Tab 18 - Additional Revenue ADR Analysis (TrevPOR)</t>
  </si>
  <si>
    <t>Additional Revenue ADR Analysis (TrevPOR)</t>
  </si>
  <si>
    <t>Tab 19 - Additional Revenue RevPAR Analysis (TrevPAR)</t>
  </si>
  <si>
    <t>Additional Revenue RevPAR Analysis (TrevPAR)</t>
  </si>
  <si>
    <t>Tab 20 - Segmentation Response Report</t>
  </si>
  <si>
    <t>Segmentation Response Report</t>
  </si>
  <si>
    <t>Help</t>
  </si>
  <si>
    <t>Monthly STAR Report : SpringHill Suites Fort Myers Airport</t>
  </si>
  <si>
    <t>STR # 54260 / Created January 19, 2022</t>
  </si>
  <si>
    <t>For the Month of: December 2021</t>
  </si>
  <si>
    <t>Currency: US Dollar  /  Competitive Set Data Excludes Subject Property</t>
  </si>
  <si>
    <t>SpringHill Suites Fort Myers Airport        9501 Marketplace Rd        Fort Myers, FL 33912        Phone: (239) 561-1803</t>
  </si>
  <si>
    <t>STR # 54260        ChainID: RSWSH        MgtCo: McKibbon Hospitality        Owner: Starwood Capital Group</t>
  </si>
  <si>
    <t>For the Month of: December 2021        Date Created: January 19, 2022        Monthly Competitive Set Data Excludes Subject Property</t>
  </si>
  <si>
    <t>December 2021</t>
  </si>
  <si>
    <t>December 2021 vs. 2020 Percent Change (%)</t>
  </si>
  <si>
    <t>SpringHill Suites Fort Myers Airport</t>
  </si>
  <si>
    <t>Market: Fort Myers, FL</t>
  </si>
  <si>
    <t>Market Class: Upscale Class</t>
  </si>
  <si>
    <t>Submarket: Fort Myers/Bonita Springs, FL</t>
  </si>
  <si>
    <t>Submarket Scale: Upscale Chains</t>
  </si>
  <si>
    <t>Jul</t>
  </si>
  <si>
    <t>5 of 5</t>
  </si>
  <si>
    <t>3 of 5</t>
  </si>
  <si>
    <t>Aug</t>
  </si>
  <si>
    <t>Sep</t>
  </si>
  <si>
    <t>Oct</t>
  </si>
  <si>
    <t>Nov</t>
  </si>
  <si>
    <t>1 of 5</t>
  </si>
  <si>
    <t>2 of 5</t>
  </si>
  <si>
    <t>Dec</t>
  </si>
  <si>
    <t>Jan</t>
  </si>
  <si>
    <t>Feb</t>
  </si>
  <si>
    <t>Mar</t>
  </si>
  <si>
    <t>Apr</t>
  </si>
  <si>
    <t>May</t>
  </si>
  <si>
    <t>Jun</t>
  </si>
  <si>
    <t>4 of 5</t>
  </si>
  <si>
    <t>1 of 6</t>
  </si>
  <si>
    <t>3 of 6</t>
  </si>
  <si>
    <t>2 of 6</t>
  </si>
  <si>
    <t>5 of 6</t>
  </si>
  <si>
    <t>For the Month of: December 2021        Date Created: January 19, 2022</t>
  </si>
  <si>
    <t>City, State</t>
  </si>
  <si>
    <t>December 2021 (This Year)</t>
  </si>
  <si>
    <t>December 2020 (Last Year)</t>
  </si>
  <si>
    <t>Friday, Dec 24th</t>
  </si>
  <si>
    <t>Dec 24th - Christmas Eve</t>
  </si>
  <si>
    <t>Saturday, Dec 25th</t>
  </si>
  <si>
    <t>Dec 25th - Christmas Day</t>
  </si>
  <si>
    <t>Sunday, Dec 26th</t>
  </si>
  <si>
    <t>Dec 26th - First Day of Kwanzaa</t>
  </si>
  <si>
    <t>Friday, Dec 31st</t>
  </si>
  <si>
    <t>Dec 31st - New Year's Eve</t>
  </si>
  <si>
    <t>Friday, Dec 11th</t>
  </si>
  <si>
    <t>Dec 11th - First Day of Hanukkah</t>
  </si>
  <si>
    <t>Thursday, Dec 24th</t>
  </si>
  <si>
    <t>Friday, Dec 25th</t>
  </si>
  <si>
    <t>Saturday, Dec 26th</t>
  </si>
  <si>
    <t>Thursday, Dec 31st</t>
  </si>
  <si>
    <t>Fort Myers, FL</t>
  </si>
  <si>
    <t>33912</t>
  </si>
  <si>
    <t>(239) 561-1803</t>
  </si>
  <si>
    <t>106</t>
  </si>
  <si>
    <t>200603</t>
  </si>
  <si>
    <t>●</t>
  </si>
  <si>
    <t>Courtyard Fort Myers Cape Coral</t>
  </si>
  <si>
    <t>33916</t>
  </si>
  <si>
    <t>(239) 275-8600</t>
  </si>
  <si>
    <t>149</t>
  </si>
  <si>
    <t>198808</t>
  </si>
  <si>
    <t>Hampton by Hilton Inn Ft  Myers-Airport I-75</t>
  </si>
  <si>
    <t>(239) 768-2525</t>
  </si>
  <si>
    <t>87</t>
  </si>
  <si>
    <t>199409</t>
  </si>
  <si>
    <t>○</t>
  </si>
  <si>
    <t>Best Western Airport Inn</t>
  </si>
  <si>
    <t>(239) 561-7000</t>
  </si>
  <si>
    <t>199801</t>
  </si>
  <si>
    <t>La Quinta Inns &amp; Suites Fort Myers Airport</t>
  </si>
  <si>
    <t>(239) 466-0012</t>
  </si>
  <si>
    <t>73</t>
  </si>
  <si>
    <t>200608</t>
  </si>
  <si>
    <t>Closed - Four Points by Sheraton Fort Myers Airport</t>
  </si>
  <si>
    <t>33913</t>
  </si>
  <si>
    <t/>
  </si>
  <si>
    <t>0</t>
  </si>
  <si>
    <t>200903</t>
  </si>
  <si>
    <t xml:space="preserve">Data received: </t>
  </si>
  <si>
    <t>= Monthly Only</t>
  </si>
  <si>
    <t>= Monthly &amp; Daily</t>
  </si>
  <si>
    <t>For the Month of: December 2021        Date Created: January 19, 2022        Daily Competitive Set Data Excludes Subject Property</t>
  </si>
  <si>
    <t>We</t>
  </si>
  <si>
    <t>December</t>
  </si>
  <si>
    <t>Th</t>
  </si>
  <si>
    <t>Fr</t>
  </si>
  <si>
    <t>Sa</t>
  </si>
  <si>
    <t>Su</t>
  </si>
  <si>
    <t>Mo</t>
  </si>
  <si>
    <t>Tu</t>
  </si>
  <si>
    <t>Market Scale: Fort Myers, FL Upscale Chains</t>
  </si>
  <si>
    <t>B</t>
  </si>
  <si>
    <t>s</t>
  </si>
  <si>
    <t>= Segmentation (Transient, Group, Contract) Only</t>
  </si>
  <si>
    <t>r</t>
  </si>
  <si>
    <t>= Additional Revenue Only</t>
  </si>
  <si>
    <t>= Both Segmentation &amp; Additional Revenue</t>
  </si>
</sst>
</file>

<file path=xl/styles.xml><?xml version="1.0" encoding="utf-8"?>
<style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numFmts count="12">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mmmm\ d\,\ yyyy"/>
    <numFmt numFmtId="165" formatCode="0.0%"/>
    <numFmt numFmtId="166" formatCode="0.0"/>
    <numFmt numFmtId="167" formatCode="&quot;$&quot;#,##0.00"/>
    <numFmt numFmtId="168" formatCode="#,##0.0_);\(#,##0.0\);_(* &quot;&quot;??_);"/>
    <numFmt numFmtId="169" formatCode="0.00_);\(0.00\)"/>
    <numFmt numFmtId="170" formatCode="mm/dd/yy;@"/>
    <numFmt numFmtId="171" formatCode="00000"/>
  </numFmts>
  <fonts count="112">
    <font>
      <sz val="10"/>
      <name val="Arial"/>
    </font>
    <font>
      <sz val="10"/>
      <name val="Arial"/>
      <family val="2"/>
    </font>
    <font>
      <sz val="24"/>
      <color indexed="9"/>
      <name val="Arial"/>
      <family val="2"/>
    </font>
    <font>
      <b/>
      <sz val="11"/>
      <color indexed="9"/>
      <name val="Arial"/>
      <family val="2"/>
    </font>
    <font>
      <sz val="10"/>
      <name val="Arial"/>
      <family val="2"/>
    </font>
    <font>
      <sz val="11"/>
      <name val="Arial"/>
      <family val="2"/>
    </font>
    <font>
      <b/>
      <sz val="12"/>
      <name val="Arial"/>
      <family val="2"/>
    </font>
    <font>
      <sz val="16"/>
      <name val="Arial"/>
      <family val="2"/>
    </font>
    <font>
      <sz val="14"/>
      <name val="Arial"/>
      <family val="2"/>
    </font>
    <font>
      <sz val="9"/>
      <name val="Arial"/>
      <family val="2"/>
    </font>
    <font>
      <b/>
      <sz val="9"/>
      <name val="Arial"/>
      <family val="2"/>
    </font>
    <font>
      <b/>
      <sz val="10"/>
      <name val="Arial"/>
      <family val="2"/>
    </font>
    <font>
      <sz val="8"/>
      <name val="Arial"/>
      <family val="2"/>
    </font>
    <font>
      <sz val="18"/>
      <name val="Arial"/>
      <family val="2"/>
    </font>
    <font>
      <sz val="12"/>
      <name val="Arial"/>
      <family val="2"/>
    </font>
    <font>
      <b/>
      <sz val="13"/>
      <name val="Arial"/>
      <family val="2"/>
    </font>
    <font>
      <sz val="7"/>
      <name val="Arial"/>
      <family val="2"/>
    </font>
    <font>
      <sz val="10"/>
      <color indexed="8"/>
      <name val="Arial"/>
      <family val="2"/>
    </font>
    <font>
      <b/>
      <sz val="12"/>
      <color indexed="9"/>
      <name val="Arial"/>
      <family val="2"/>
    </font>
    <font>
      <b/>
      <sz val="14"/>
      <name val="Arial"/>
      <family val="2"/>
    </font>
    <font>
      <b/>
      <sz val="12"/>
      <color indexed="8"/>
      <name val="Arial"/>
      <family val="2"/>
    </font>
    <font>
      <b/>
      <sz val="14"/>
      <color indexed="8"/>
      <name val="Arial"/>
      <family val="2"/>
    </font>
    <font>
      <b/>
      <sz val="9"/>
      <color indexed="8"/>
      <name val="Arial"/>
      <family val="2"/>
    </font>
    <font>
      <sz val="13"/>
      <name val="Arial"/>
      <family val="2"/>
    </font>
    <font>
      <sz val="8"/>
      <name val="Wingdings"/>
      <charset val="2"/>
    </font>
    <font>
      <b/>
      <sz val="14"/>
      <color indexed="9"/>
      <name val="Arial"/>
      <family val="2"/>
    </font>
    <font>
      <sz val="10"/>
      <color indexed="9"/>
      <name val="Arial"/>
      <family val="2"/>
    </font>
    <font>
      <b/>
      <sz val="8"/>
      <name val="Arial"/>
      <family val="2"/>
    </font>
    <font>
      <sz val="14"/>
      <name val="Arial"/>
      <family val="2"/>
    </font>
    <font>
      <b/>
      <sz val="9"/>
      <name val="Arial"/>
      <family val="2"/>
    </font>
    <font>
      <sz val="9"/>
      <name val="Arial"/>
      <family val="2"/>
    </font>
    <font>
      <sz val="18"/>
      <name val="Arial"/>
      <family val="2"/>
    </font>
    <font>
      <b/>
      <sz val="10"/>
      <name val="Arial"/>
      <family val="2"/>
    </font>
    <font>
      <sz val="7"/>
      <name val="Webdings"/>
      <family val="1"/>
      <charset val="2"/>
    </font>
    <font>
      <sz val="10"/>
      <name val="Webdings"/>
      <family val="1"/>
      <charset val="2"/>
    </font>
    <font>
      <sz val="24"/>
      <name val="Arial"/>
      <family val="2"/>
    </font>
    <font>
      <u/>
      <sz val="10"/>
      <color indexed="36"/>
      <name val="Arial"/>
      <family val="2"/>
    </font>
    <font>
      <u/>
      <sz val="10"/>
      <color indexed="39"/>
      <name val="Arial"/>
      <family val="2"/>
    </font>
    <font>
      <b/>
      <sz val="13"/>
      <name val="Arial"/>
      <family val="2"/>
    </font>
    <font>
      <sz val="14"/>
      <name val="Arial"/>
      <family val="2"/>
    </font>
    <font>
      <sz val="16"/>
      <name val="Arial"/>
      <family val="2"/>
    </font>
    <font>
      <b/>
      <sz val="10"/>
      <color indexed="8"/>
      <name val="Arial"/>
      <family val="2"/>
    </font>
    <font>
      <b/>
      <sz val="12"/>
      <color indexed="9"/>
      <name val="Arial"/>
      <family val="2"/>
    </font>
    <font>
      <b/>
      <sz val="10"/>
      <name val="Arial"/>
      <family val="2"/>
    </font>
    <font>
      <sz val="12"/>
      <name val="Arial"/>
      <family val="2"/>
    </font>
    <font>
      <b/>
      <i/>
      <sz val="10"/>
      <name val="Arial"/>
      <family val="2"/>
    </font>
    <font>
      <b/>
      <i/>
      <sz val="10"/>
      <color indexed="9"/>
      <name val="Arial"/>
      <family val="2"/>
    </font>
    <font>
      <sz val="10"/>
      <name val="Arial"/>
      <family val="2"/>
    </font>
    <font>
      <b/>
      <sz val="10"/>
      <color indexed="9"/>
      <name val="Arial"/>
      <family val="2"/>
    </font>
    <font>
      <sz val="18"/>
      <name val="Arial"/>
      <family val="2"/>
    </font>
    <font>
      <b/>
      <sz val="12"/>
      <name val="Arial"/>
      <family val="2"/>
    </font>
    <font>
      <b/>
      <sz val="11"/>
      <color indexed="9"/>
      <name val="Arial"/>
      <family val="2"/>
    </font>
    <font>
      <sz val="10"/>
      <color indexed="9"/>
      <name val="Arial"/>
      <family val="2"/>
    </font>
    <font>
      <b/>
      <sz val="14"/>
      <name val="Arial"/>
      <family val="2"/>
    </font>
    <font>
      <sz val="10"/>
      <color indexed="8"/>
      <name val="Arial"/>
      <family val="2"/>
    </font>
    <font>
      <sz val="9"/>
      <color indexed="9"/>
      <name val="Arial"/>
      <family val="2"/>
    </font>
    <font>
      <b/>
      <sz val="16"/>
      <name val="Arial"/>
      <family val="2"/>
    </font>
    <font>
      <b/>
      <sz val="11"/>
      <name val="Arial"/>
      <family val="2"/>
    </font>
    <font>
      <b/>
      <sz val="16"/>
      <name val="Arial"/>
      <family val="2"/>
    </font>
    <font>
      <b/>
      <sz val="12"/>
      <color indexed="39"/>
      <name val="Arial"/>
      <family val="2"/>
    </font>
    <font>
      <sz val="12"/>
      <color indexed="39"/>
      <name val="Arial"/>
      <family val="2"/>
    </font>
    <font>
      <sz val="10"/>
      <color indexed="39"/>
      <name val="Arial"/>
      <family val="2"/>
    </font>
    <font>
      <sz val="10"/>
      <color indexed="33"/>
      <name val="Arial"/>
      <family val="2"/>
    </font>
    <font>
      <sz val="10"/>
      <name val="Arial"/>
      <family val="2"/>
    </font>
    <font>
      <sz val="14"/>
      <color indexed="9"/>
      <name val="Arial"/>
      <family val="2"/>
    </font>
    <font>
      <sz val="11"/>
      <color indexed="8"/>
      <name val="Calibri"/>
      <family val="2"/>
    </font>
    <font>
      <sz val="11"/>
      <color indexed="9"/>
      <name val="Calibri"/>
      <family val="2"/>
    </font>
    <font>
      <sz val="11"/>
      <color indexed="3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28"/>
      <name val="Calibri"/>
      <family val="2"/>
    </font>
    <font>
      <b/>
      <sz val="18"/>
      <color indexed="62"/>
      <name val="Cambria"/>
      <family val="2"/>
    </font>
    <font>
      <b/>
      <sz val="11"/>
      <color indexed="8"/>
      <name val="Calibri"/>
      <family val="2"/>
    </font>
    <font>
      <sz val="11"/>
      <color indexed="10"/>
      <name val="Calibri"/>
      <family val="2"/>
    </font>
    <font>
      <sz val="9"/>
      <name val="Arial"/>
      <family val="2"/>
    </font>
    <font>
      <sz val="8"/>
      <name val="Arial"/>
      <family val="2"/>
    </font>
    <font>
      <sz val="8"/>
      <color indexed="9"/>
      <name val="Arial"/>
      <family val="2"/>
    </font>
    <font>
      <sz val="19"/>
      <color indexed="9"/>
      <name val="Arial"/>
      <family val="2"/>
    </font>
    <font>
      <u/>
      <sz val="11"/>
      <name val="Arial"/>
      <family val="2"/>
    </font>
    <font>
      <sz val="8"/>
      <color indexed="8"/>
      <name val="Arial"/>
      <family val="2"/>
    </font>
    <font>
      <sz val="10"/>
      <name val="Arial"/>
      <family val="2"/>
    </font>
    <font>
      <sz val="10"/>
      <color indexed="57"/>
      <name val="Arial"/>
      <family val="2"/>
    </font>
    <font>
      <u/>
      <sz val="10"/>
      <color indexed="60"/>
      <name val="Arial"/>
      <family val="2"/>
    </font>
    <font>
      <u/>
      <sz val="10"/>
      <color indexed="62"/>
      <name val="Arial"/>
      <family val="2"/>
    </font>
    <font>
      <sz val="11"/>
      <color indexed="55"/>
      <name val="Calibri"/>
      <family val="2"/>
    </font>
    <font>
      <b/>
      <sz val="11"/>
      <color indexed="53"/>
      <name val="Calibri"/>
      <family val="2"/>
    </font>
    <font>
      <b/>
      <sz val="18"/>
      <color indexed="62"/>
      <name val="Cambria"/>
      <family val="1"/>
    </font>
    <font>
      <u/>
      <sz val="11"/>
      <color theme="10"/>
      <name val="Calibri"/>
      <family val="2"/>
      <scheme val="minor"/>
    </font>
    <font>
      <sz val="11"/>
      <color theme="1"/>
      <name val="Calibri"/>
      <family val="2"/>
      <scheme val="minor"/>
    </font>
    <font>
      <b/>
      <sz val="18"/>
      <color theme="1"/>
      <name val="Arial"/>
      <family val="2"/>
    </font>
    <font>
      <sz val="18"/>
      <color theme="1"/>
      <name val="Arial"/>
      <family val="2"/>
    </font>
    <font>
      <sz val="11"/>
      <color rgb="FFFF0000"/>
      <name val="Calibri"/>
      <family val="2"/>
      <scheme val="minor"/>
    </font>
    <font>
      <b/>
      <sz val="11"/>
      <color theme="1"/>
      <name val="Arial"/>
      <family val="2"/>
    </font>
    <font>
      <sz val="11"/>
      <color theme="1"/>
      <name val="Arial"/>
      <family val="2"/>
    </font>
    <font>
      <u/>
      <color rgb="FF0000FF"/>
    </font>
    <font>
      <b/>
      <sz val="12"/>
      <color rgb="FFFFFFFF"/>
      <name val="Arial"/>
    </font>
    <font>
      <b/>
    </font>
    <font>
      <b/>
      <sz val="10"/>
      <name val="Arial"/>
    </font>
    <font>
      <color rgb="FFFFFFFF"/>
    </font>
    <font>
      <color rgb="FFA0A0A0"/>
    </font>
    <font/>
    <font>
      <sz val="18"/>
    </font>
    <font>
      <b val="0"/>
      <sz val="10"/>
      <color rgb="FF000000"/>
      <name val="Arial"/>
    </font>
    <font>
      <sz val="10"/>
    </font>
  </fonts>
  <fills count="41">
    <fill>
      <patternFill patternType="none"/>
    </fill>
    <fill>
      <patternFill patternType="gray125"/>
    </fill>
    <fill>
      <patternFill patternType="solid">
        <fgColor indexed="22"/>
      </patternFill>
    </fill>
    <fill>
      <patternFill patternType="solid">
        <fgColor indexed="56"/>
      </patternFill>
    </fill>
    <fill>
      <patternFill patternType="solid">
        <fgColor indexed="29"/>
      </patternFill>
    </fill>
    <fill>
      <patternFill patternType="solid">
        <fgColor indexed="54"/>
      </patternFill>
    </fill>
    <fill>
      <patternFill patternType="solid">
        <fgColor indexed="41"/>
      </patternFill>
    </fill>
    <fill>
      <patternFill patternType="solid">
        <fgColor indexed="41"/>
      </patternFill>
    </fill>
    <fill>
      <patternFill patternType="solid">
        <fgColor indexed="47"/>
      </patternFill>
    </fill>
    <fill>
      <patternFill patternType="solid">
        <fgColor indexed="47"/>
      </patternFill>
    </fill>
    <fill>
      <patternFill patternType="solid">
        <fgColor indexed="44"/>
      </patternFill>
    </fill>
    <fill>
      <patternFill patternType="solid">
        <fgColor indexed="44"/>
      </patternFill>
    </fill>
    <fill>
      <patternFill patternType="solid">
        <fgColor indexed="49"/>
      </patternFill>
    </fill>
    <fill>
      <patternFill patternType="solid">
        <fgColor indexed="49"/>
      </patternFill>
    </fill>
    <fill>
      <patternFill patternType="solid">
        <fgColor indexed="33"/>
      </patternFill>
    </fill>
    <fill>
      <patternFill patternType="solid">
        <fgColor indexed="57"/>
      </patternFill>
    </fill>
    <fill>
      <patternFill patternType="solid">
        <fgColor indexed="37"/>
      </patternFill>
    </fill>
    <fill>
      <patternFill patternType="solid">
        <fgColor indexed="61"/>
      </patternFill>
    </fill>
    <fill>
      <patternFill patternType="solid">
        <fgColor indexed="36"/>
      </patternFill>
    </fill>
    <fill>
      <patternFill patternType="solid">
        <fgColor indexed="60"/>
      </patternFill>
    </fill>
    <fill>
      <patternFill patternType="solid">
        <fgColor indexed="54"/>
      </patternFill>
    </fill>
    <fill>
      <patternFill patternType="solid">
        <fgColor indexed="53"/>
      </patternFill>
    </fill>
    <fill>
      <patternFill patternType="solid">
        <fgColor indexed="53"/>
      </patternFill>
    </fill>
    <fill>
      <patternFill patternType="solid">
        <fgColor indexed="45"/>
      </patternFill>
    </fill>
    <fill>
      <patternFill patternType="solid">
        <fgColor indexed="63"/>
      </patternFill>
    </fill>
    <fill>
      <patternFill patternType="solid">
        <fgColor indexed="42"/>
      </patternFill>
    </fill>
    <fill>
      <patternFill patternType="solid">
        <fgColor indexed="42"/>
      </patternFill>
    </fill>
    <fill>
      <patternFill patternType="solid">
        <fgColor indexed="43"/>
      </patternFill>
    </fill>
    <fill>
      <patternFill patternType="solid">
        <fgColor indexed="43"/>
      </patternFill>
    </fill>
    <fill>
      <patternFill patternType="solid">
        <fgColor indexed="59"/>
      </patternFill>
    </fill>
    <fill>
      <patternFill patternType="solid">
        <fgColor indexed="9"/>
      </patternFill>
    </fill>
    <fill>
      <patternFill patternType="solid">
        <fgColor indexed="37"/>
      </patternFill>
    </fill>
    <fill>
      <patternFill patternType="solid">
        <fgColor indexed="55"/>
      </patternFill>
    </fill>
    <fill>
      <patternFill patternType="solid">
        <fgColor indexed="22"/>
      </patternFill>
    </fill>
    <fill>
      <patternFill patternType="solid">
        <fgColor indexed="31"/>
      </patternFill>
    </fill>
    <fill>
      <patternFill patternType="solid">
        <fgColor indexed="33"/>
      </patternFill>
    </fill>
    <fill>
      <patternFill patternType="solid">
        <fgColor indexed="45"/>
      </patternFill>
    </fill>
    <fill>
      <patternFill patternType="solid">
        <fgColor theme="0"/>
      </patternFill>
    </fill>
    <fill>
      <patternFill patternType="solid">
        <fgColor rgb="FFFFFFFF"/>
      </patternFill>
    </fill>
    <fill>
      <patternFill patternType="solid">
        <fgColor rgb="FFA0A0A0"/>
      </patternFill>
    </fill>
    <fill>
      <patternFill patternType="solid">
        <fgColor rgb="FFEAEAEA"/>
      </patternFill>
    </fill>
  </fills>
  <borders count="82">
    <border>
      <left>
        <color/>
      </left>
      <right>
        <color/>
      </right>
      <top>
        <color/>
      </top>
      <bottom>
        <color/>
      </bottom>
      <diagonal>
        <color/>
      </diagonal>
    </border>
    <border>
      <left style="thin">
        <color indexed="23"/>
      </left>
      <right style="thin">
        <color indexed="23"/>
      </right>
      <top style="thin">
        <color indexed="23"/>
      </top>
      <bottom style="thin">
        <color indexed="23"/>
      </bottom>
      <diagonal>
        <color/>
      </diagonal>
    </border>
    <border>
      <left style="double">
        <color indexed="28"/>
      </left>
      <right style="double">
        <color indexed="28"/>
      </right>
      <top style="double">
        <color indexed="28"/>
      </top>
      <bottom style="double">
        <color indexed="28"/>
      </bottom>
      <diagonal>
        <color/>
      </diagonal>
    </border>
    <border>
      <left style="double">
        <color indexed="53"/>
      </left>
      <right style="double">
        <color indexed="53"/>
      </right>
      <top style="double">
        <color indexed="53"/>
      </top>
      <bottom style="double">
        <color indexed="53"/>
      </bottom>
      <diagonal>
        <color/>
      </diagonal>
    </border>
    <border>
      <left>
        <color/>
      </left>
      <right>
        <color/>
      </right>
      <top>
        <color/>
      </top>
      <bottom style="thick">
        <color indexed="49"/>
      </bottom>
      <diagonal>
        <color/>
      </diagonal>
    </border>
    <border>
      <left>
        <color/>
      </left>
      <right>
        <color/>
      </right>
      <top>
        <color/>
      </top>
      <bottom style="medium">
        <color indexed="49"/>
      </bottom>
      <diagonal>
        <color/>
      </diagonal>
    </border>
    <border>
      <left>
        <color/>
      </left>
      <right>
        <color/>
      </right>
      <top>
        <color/>
      </top>
      <bottom style="double">
        <color indexed="52"/>
      </bottom>
      <diagonal>
        <color/>
      </diagonal>
    </border>
    <border>
      <left style="thin">
        <color indexed="33"/>
      </left>
      <right style="thin">
        <color indexed="33"/>
      </right>
      <top style="thin">
        <color indexed="33"/>
      </top>
      <bottom style="thin">
        <color indexed="33"/>
      </bottom>
      <diagonal>
        <color/>
      </diagonal>
    </border>
    <border>
      <left style="thin">
        <color indexed="57"/>
      </left>
      <right style="thin">
        <color indexed="57"/>
      </right>
      <top style="thin">
        <color indexed="57"/>
      </top>
      <bottom style="thin">
        <color indexed="57"/>
      </bottom>
      <diagonal>
        <color/>
      </diagonal>
    </border>
    <border>
      <left style="thin">
        <color indexed="28"/>
      </left>
      <right style="thin">
        <color indexed="28"/>
      </right>
      <top style="thin">
        <color indexed="28"/>
      </top>
      <bottom style="thin">
        <color indexed="28"/>
      </bottom>
      <diagonal>
        <color/>
      </diagonal>
    </border>
    <border>
      <left style="thin">
        <color indexed="53"/>
      </left>
      <right style="thin">
        <color indexed="53"/>
      </right>
      <top style="thin">
        <color indexed="53"/>
      </top>
      <bottom style="thin">
        <color indexed="53"/>
      </bottom>
      <diagonal>
        <color/>
      </diagonal>
    </border>
    <border>
      <left style="thin">
        <color indexed="55"/>
      </left>
      <right style="thin">
        <color indexed="55"/>
      </right>
      <top style="thin">
        <color indexed="55"/>
      </top>
      <bottom style="thin">
        <color indexed="55"/>
      </bottom>
      <diagonal>
        <color/>
      </diagonal>
    </border>
    <border>
      <left>
        <color/>
      </left>
      <right>
        <color/>
      </right>
      <top style="thin">
        <color indexed="55"/>
      </top>
      <bottom style="thin">
        <color indexed="55"/>
      </bottom>
      <diagonal>
        <color/>
      </diagonal>
    </border>
    <border>
      <left style="thin">
        <color indexed="55"/>
      </left>
      <right>
        <color/>
      </right>
      <top style="thin">
        <color indexed="55"/>
      </top>
      <bottom style="thin">
        <color indexed="55"/>
      </bottom>
      <diagonal>
        <color/>
      </diagonal>
    </border>
    <border>
      <left>
        <color/>
      </left>
      <right style="thin">
        <color indexed="55"/>
      </right>
      <top style="thin">
        <color indexed="55"/>
      </top>
      <bottom style="thin">
        <color indexed="55"/>
      </bottom>
      <diagonal>
        <color/>
      </diagonal>
    </border>
    <border>
      <left>
        <color/>
      </left>
      <right>
        <color/>
      </right>
      <top style="thin">
        <color indexed="57"/>
      </top>
      <bottom style="thin">
        <color indexed="57"/>
      </bottom>
      <diagonal>
        <color/>
      </diagonal>
    </border>
    <border>
      <left style="thin">
        <color indexed="57"/>
      </left>
      <right>
        <color/>
      </right>
      <top style="thin">
        <color indexed="57"/>
      </top>
      <bottom style="thin">
        <color indexed="57"/>
      </bottom>
      <diagonal>
        <color/>
      </diagonal>
    </border>
    <border>
      <left>
        <color/>
      </left>
      <right style="thin">
        <color indexed="57"/>
      </right>
      <top style="thin">
        <color indexed="57"/>
      </top>
      <bottom style="thin">
        <color indexed="57"/>
      </bottom>
      <diagonal>
        <color/>
      </diagonal>
    </border>
    <border>
      <left>
        <color/>
      </left>
      <right>
        <color/>
      </right>
      <top style="thin">
        <color indexed="49"/>
      </top>
      <bottom style="double">
        <color indexed="49"/>
      </bottom>
      <diagonal>
        <color/>
      </diagonal>
    </border>
    <border>
      <left>
        <color/>
      </left>
      <right style="thin">
        <color indexed="55"/>
      </right>
      <top>
        <color/>
      </top>
      <bottom>
        <color/>
      </bottom>
      <diagonal>
        <color/>
      </diagonal>
    </border>
    <border>
      <left>
        <color/>
      </left>
      <right style="thin">
        <color indexed="55"/>
      </right>
      <top style="thin">
        <color indexed="55"/>
      </top>
      <bottom>
        <color/>
      </bottom>
      <diagonal>
        <color/>
      </diagonal>
    </border>
    <border>
      <left>
        <color/>
      </left>
      <right>
        <color/>
      </right>
      <top style="thin">
        <color indexed="55"/>
      </top>
      <bottom>
        <color/>
      </bottom>
      <diagonal>
        <color/>
      </diagonal>
    </border>
    <border>
      <left style="thin">
        <color indexed="22"/>
      </left>
      <right>
        <color/>
      </right>
      <top style="thin">
        <color indexed="22"/>
      </top>
      <bottom>
        <color/>
      </bottom>
      <diagonal>
        <color/>
      </diagonal>
    </border>
    <border>
      <left style="thin">
        <color indexed="22"/>
      </left>
      <right>
        <color/>
      </right>
      <top>
        <color/>
      </top>
      <bottom>
        <color/>
      </bottom>
      <diagonal>
        <color/>
      </diagonal>
    </border>
    <border>
      <left style="thin">
        <color indexed="22"/>
      </left>
      <right>
        <color/>
      </right>
      <top>
        <color/>
      </top>
      <bottom style="thin">
        <color indexed="22"/>
      </bottom>
      <diagonal>
        <color/>
      </diagonal>
    </border>
    <border>
      <left>
        <color/>
      </left>
      <right>
        <color/>
      </right>
      <top>
        <color/>
      </top>
      <bottom style="thin">
        <color indexed="55"/>
      </bottom>
      <diagonal>
        <color/>
      </diagonal>
    </border>
    <border>
      <left style="thin">
        <color indexed="33"/>
      </left>
      <right>
        <color/>
      </right>
      <top style="thin">
        <color indexed="33"/>
      </top>
      <bottom>
        <color/>
      </bottom>
      <diagonal>
        <color/>
      </diagonal>
    </border>
    <border>
      <left>
        <color/>
      </left>
      <right style="thin">
        <color indexed="33"/>
      </right>
      <top style="thin">
        <color indexed="33"/>
      </top>
      <bottom>
        <color/>
      </bottom>
      <diagonal>
        <color/>
      </diagonal>
    </border>
    <border>
      <left style="thin">
        <color indexed="33"/>
      </left>
      <right>
        <color/>
      </right>
      <top>
        <color/>
      </top>
      <bottom>
        <color/>
      </bottom>
      <diagonal>
        <color/>
      </diagonal>
    </border>
    <border>
      <left>
        <color/>
      </left>
      <right style="thin">
        <color indexed="33"/>
      </right>
      <top>
        <color/>
      </top>
      <bottom>
        <color/>
      </bottom>
      <diagonal>
        <color/>
      </diagonal>
    </border>
    <border>
      <left style="thin">
        <color indexed="33"/>
      </left>
      <right>
        <color/>
      </right>
      <top>
        <color/>
      </top>
      <bottom style="thin">
        <color indexed="33"/>
      </bottom>
      <diagonal>
        <color/>
      </diagonal>
    </border>
    <border>
      <left>
        <color/>
      </left>
      <right style="thin">
        <color indexed="33"/>
      </right>
      <top>
        <color/>
      </top>
      <bottom style="thin">
        <color indexed="33"/>
      </bottom>
      <diagonal>
        <color/>
      </diagonal>
    </border>
    <border>
      <left>
        <color/>
      </left>
      <right>
        <color/>
      </right>
      <top style="thin">
        <color indexed="33"/>
      </top>
      <bottom>
        <color/>
      </bottom>
      <diagonal>
        <color/>
      </diagonal>
    </border>
    <border>
      <left>
        <color/>
      </left>
      <right>
        <color/>
      </right>
      <top>
        <color/>
      </top>
      <bottom style="thin">
        <color indexed="33"/>
      </bottom>
      <diagonal>
        <color/>
      </diagonal>
    </border>
    <border>
      <left style="thin">
        <color indexed="33"/>
      </left>
      <right>
        <color/>
      </right>
      <top style="thin">
        <color indexed="33"/>
      </top>
      <bottom style="thin">
        <color indexed="33"/>
      </bottom>
      <diagonal>
        <color/>
      </diagonal>
    </border>
    <border>
      <left>
        <color/>
      </left>
      <right>
        <color/>
      </right>
      <top style="thin">
        <color indexed="33"/>
      </top>
      <bottom style="thin">
        <color indexed="33"/>
      </bottom>
      <diagonal>
        <color/>
      </diagonal>
    </border>
    <border>
      <left>
        <color/>
      </left>
      <right style="thin">
        <color indexed="33"/>
      </right>
      <top style="thin">
        <color indexed="33"/>
      </top>
      <bottom style="thin">
        <color indexed="33"/>
      </bottom>
      <diagonal>
        <color/>
      </diagonal>
    </border>
    <border>
      <left style="thin">
        <color indexed="33"/>
      </left>
      <right style="thin">
        <color indexed="33"/>
      </right>
      <top style="thin">
        <color indexed="33"/>
      </top>
      <bottom>
        <color/>
      </bottom>
      <diagonal>
        <color/>
      </diagonal>
    </border>
    <border>
      <left style="thin">
        <color indexed="33"/>
      </left>
      <right style="thin">
        <color indexed="33"/>
      </right>
      <top>
        <color/>
      </top>
      <bottom>
        <color/>
      </bottom>
      <diagonal>
        <color/>
      </diagonal>
    </border>
    <border>
      <left style="thin">
        <color indexed="33"/>
      </left>
      <right style="thin">
        <color indexed="33"/>
      </right>
      <top>
        <color/>
      </top>
      <bottom style="thin">
        <color indexed="33"/>
      </bottom>
      <diagonal>
        <color/>
      </diagonal>
    </border>
    <border>
      <left style="thin">
        <color indexed="22"/>
      </left>
      <right>
        <color/>
      </right>
      <top style="thin">
        <color indexed="22"/>
      </top>
      <bottom style="thin">
        <color indexed="22"/>
      </bottom>
      <diagonal>
        <color/>
      </diagonal>
    </border>
    <border>
      <left>
        <color/>
      </left>
      <right style="thin">
        <color indexed="23"/>
      </right>
      <top>
        <color/>
      </top>
      <bottom>
        <color/>
      </bottom>
      <diagonal>
        <color/>
      </diagonal>
    </border>
    <border>
      <left style="thin">
        <color indexed="55"/>
      </left>
      <right>
        <color/>
      </right>
      <top>
        <color/>
      </top>
      <bottom>
        <color/>
      </bottom>
      <diagonal>
        <color/>
      </diagonal>
    </border>
    <border>
      <left style="thin">
        <color indexed="23"/>
      </left>
      <right>
        <color/>
      </right>
      <top>
        <color/>
      </top>
      <bottom>
        <color/>
      </bottom>
      <diagonal>
        <color/>
      </diagonal>
    </border>
    <border>
      <left style="thin">
        <color indexed="33"/>
      </left>
      <right>
        <color/>
      </right>
      <top>
        <color/>
      </top>
      <bottom style="thin">
        <color indexed="55"/>
      </bottom>
      <diagonal>
        <color/>
      </diagonal>
    </border>
    <border>
      <left>
        <color/>
      </left>
      <right style="thin">
        <color indexed="33"/>
      </right>
      <top>
        <color/>
      </top>
      <bottom style="thin">
        <color indexed="55"/>
      </bottom>
      <diagonal>
        <color/>
      </diagonal>
    </border>
    <border>
      <left>
        <color/>
      </left>
      <right>
        <color/>
      </right>
      <top style="thin">
        <color indexed="55"/>
      </top>
      <bottom style="thin">
        <color indexed="33"/>
      </bottom>
      <diagonal>
        <color/>
      </diagonal>
    </border>
    <border>
      <left style="thin">
        <color indexed="33"/>
      </left>
      <right style="dashed">
        <color indexed="33"/>
      </right>
      <top style="thin">
        <color indexed="33"/>
      </top>
      <bottom>
        <color/>
      </bottom>
      <diagonal>
        <color/>
      </diagonal>
    </border>
    <border>
      <left style="thin">
        <color indexed="33"/>
      </left>
      <right style="dashed">
        <color indexed="33"/>
      </right>
      <top>
        <color/>
      </top>
      <bottom style="thin">
        <color indexed="33"/>
      </bottom>
      <diagonal>
        <color/>
      </diagonal>
    </border>
    <border>
      <left style="thin">
        <color indexed="33"/>
      </left>
      <right style="thin">
        <color indexed="55"/>
      </right>
      <top style="thin">
        <color indexed="33"/>
      </top>
      <bottom style="thin">
        <color indexed="33"/>
      </bottom>
      <diagonal>
        <color/>
      </diagonal>
    </border>
    <border>
      <left style="thin">
        <color indexed="55"/>
      </left>
      <right style="thin">
        <color indexed="55"/>
      </right>
      <top style="thin">
        <color indexed="33"/>
      </top>
      <bottom style="thin">
        <color indexed="33"/>
      </bottom>
      <diagonal>
        <color/>
      </diagonal>
    </border>
    <border>
      <left style="thin">
        <color indexed="55"/>
      </left>
      <right style="thin">
        <color indexed="33"/>
      </right>
      <top style="thin">
        <color indexed="33"/>
      </top>
      <bottom style="thin">
        <color indexed="33"/>
      </bottom>
      <diagonal>
        <color/>
      </diagonal>
    </border>
    <border>
      <left>
        <color/>
      </left>
      <right style="thin">
        <color indexed="64"/>
      </right>
      <top>
        <color/>
      </top>
      <bottom>
        <color/>
      </bottom>
      <diagonal>
        <color/>
      </diagonal>
    </border>
    <border>
      <left>
        <color/>
      </left>
      <right style="thin">
        <color indexed="55"/>
      </right>
      <top>
        <color/>
      </top>
      <bottom style="thin">
        <color indexed="55"/>
      </bottom>
      <diagonal>
        <color/>
      </diagonal>
    </border>
    <border>
      <left style="thin">
        <color indexed="33"/>
      </left>
      <right style="dashed">
        <color indexed="33"/>
      </right>
      <top style="thin">
        <color indexed="33"/>
      </top>
      <bottom style="thin">
        <color indexed="33"/>
      </bottom>
      <diagonal>
        <color/>
      </diagonal>
    </border>
    <border diagonalUp="0" diagonalDown="0">
      <left style="thin">
        <color indexed="33"/>
      </left>
      <right>
        <color rgb="FFA0A0A0"/>
      </right>
      <top style="thin">
        <color indexed="33"/>
      </top>
      <bottom style="thin">
        <color indexed="33"/>
      </bottom>
      <diagonal>
        <color/>
      </diagonal>
    </border>
    <border diagonalUp="0" diagonalDown="0">
      <left style="thin">
        <color indexed="33"/>
      </left>
      <right style="thin">
        <color rgb="FFA0A0A0"/>
      </right>
      <top style="thin">
        <color indexed="33"/>
      </top>
      <bottom style="thin">
        <color indexed="33"/>
      </bottom>
      <diagonal>
        <color/>
      </diagonal>
    </border>
    <border diagonalUp="0" diagonalDown="0">
      <left>
        <color auto="1" indexed="64"/>
      </left>
      <right>
        <color rgb="FFA0A0A0"/>
      </right>
      <top style="thin">
        <color indexed="33"/>
      </top>
      <bottom style="thin">
        <color indexed="33"/>
      </bottom>
      <diagonal>
        <color/>
      </diagonal>
    </border>
    <border diagonalUp="0" diagonalDown="0">
      <left>
        <color auto="1" indexed="64"/>
      </left>
      <right style="thin">
        <color rgb="FFA0A0A0"/>
      </right>
      <top style="thin">
        <color indexed="33"/>
      </top>
      <bottom style="thin">
        <color indexed="33"/>
      </bottom>
      <diagonal>
        <color/>
      </diagonal>
    </border>
    <border diagonalUp="0" diagonalDown="0">
      <left>
        <color auto="1" indexed="64"/>
      </left>
      <right>
        <color auto="1" indexed="64"/>
      </right>
      <top>
        <color auto="1" indexed="64"/>
      </top>
      <bottom>
        <color auto="1" indexed="64"/>
      </bottom>
      <diagonal>
        <color/>
      </diagonal>
    </border>
    <border diagonalUp="1" diagonalDown="1">
      <left style="thin">
        <color rgb="FFA0A0A0"/>
      </left>
      <right style="thin">
        <color rgb="FFA0A0A0"/>
      </right>
      <top style="thin">
        <color rgb="FFA0A0A0"/>
      </top>
      <bottom style="thin">
        <color rgb="FFA0A0A0"/>
      </bottom>
      <diagonal>
        <color rgb="FFA0A0A0"/>
      </diagonal>
    </border>
    <border diagonalUp="0" diagonalDown="0">
      <left>
        <color auto="1" indexed="64"/>
      </left>
      <right style="thin">
        <color rgb="FFA0A0A0"/>
      </right>
      <top style="thin">
        <color indexed="33"/>
      </top>
      <bottom>
        <color auto="1" indexed="64"/>
      </bottom>
      <diagonal>
        <color/>
      </diagonal>
    </border>
    <border diagonalUp="0" diagonalDown="0">
      <left style="thin">
        <color indexed="33"/>
      </left>
      <right style="thin">
        <color indexed="33"/>
      </right>
      <top style="thin">
        <color indexed="33"/>
      </top>
      <bottom>
        <color auto="1" indexed="64"/>
      </bottom>
      <diagonal>
        <color/>
      </diagonal>
    </border>
    <border>
      <left>
        <color/>
      </left>
      <right style="thin">
        <color rgb="FFA0A0A0"/>
      </right>
      <top>
        <color/>
      </top>
      <bottom style="thin">
        <color indexed="33"/>
      </bottom>
      <diagonal>
        <color/>
      </diagonal>
    </border>
    <border>
      <left>
        <color/>
      </left>
      <right style="thin">
        <color rgb="FFA0A0A0"/>
      </right>
      <top style="thin">
        <color indexed="33"/>
      </top>
      <bottom>
        <color/>
      </bottom>
      <diagonal>
        <color/>
      </diagonal>
    </border>
    <border>
      <left>
        <color/>
      </left>
      <right style="thin">
        <color rgb="FFA0A0A0"/>
      </right>
      <top>
        <color/>
      </top>
      <bottom>
        <color/>
      </bottom>
      <diagonal>
        <color/>
      </diagonal>
    </border>
    <border diagonalUp="1" diagonalDown="1">
      <left>
        <color rgb="FFFFFFFF"/>
      </left>
      <right>
        <color rgb="FFFFFFFF"/>
      </right>
      <top>
        <color rgb="FFFFFFFF"/>
      </top>
      <bottom>
        <color rgb="FFFFFFFF"/>
      </bottom>
      <diagonal>
        <color rgb="FFFFFFFF"/>
      </diagonal>
    </border>
    <border>
      <left>
        <color/>
      </left>
      <right style="thin">
        <color rgb="FFA0A0A0"/>
      </right>
      <top style="thin">
        <color indexed="33"/>
      </top>
      <bottom style="thin">
        <color indexed="33"/>
      </bottom>
      <diagonal>
        <color/>
      </diagonal>
    </border>
    <border diagonalUp="1" diagonalDown="1">
      <left style="thin">
        <color rgb="FFA0A0A0"/>
      </left>
      <right>
        <color rgb="FFA0A0A0"/>
      </right>
      <top style="thin">
        <color rgb="FFA0A0A0"/>
      </top>
      <bottom style="thin">
        <color rgb="FFA0A0A0"/>
      </bottom>
      <diagonal>
        <color rgb="FFA0A0A0"/>
      </diagonal>
    </border>
    <border diagonalUp="1" diagonalDown="1">
      <left>
        <color rgb="FFA0A0A0"/>
      </left>
      <right>
        <color rgb="FFA0A0A0"/>
      </right>
      <top style="thin">
        <color rgb="FFA0A0A0"/>
      </top>
      <bottom style="thin">
        <color rgb="FFA0A0A0"/>
      </bottom>
      <diagonal>
        <color rgb="FFA0A0A0"/>
      </diagonal>
    </border>
    <border diagonalUp="1" diagonalDown="1">
      <left>
        <color rgb="FFA0A0A0"/>
      </left>
      <right style="thin">
        <color rgb="FFA0A0A0"/>
      </right>
      <top style="thin">
        <color rgb="FFA0A0A0"/>
      </top>
      <bottom style="thin">
        <color rgb="FFA0A0A0"/>
      </bottom>
      <diagonal>
        <color rgb="FFA0A0A0"/>
      </diagonal>
    </border>
    <border diagonalUp="0" diagonalDown="0">
      <left>
        <color auto="1" indexed="64"/>
      </left>
      <right style="thin">
        <color indexed="55"/>
      </right>
      <top>
        <color auto="1" indexed="64"/>
      </top>
      <bottom>
        <color auto="1" indexed="64"/>
      </bottom>
      <diagonal>
        <color/>
      </diagonal>
    </border>
    <border diagonalUp="0" diagonalDown="0">
      <left style="thin">
        <color indexed="33"/>
      </left>
      <right style="thin">
        <color indexed="33"/>
      </right>
      <top>
        <color auto="1" indexed="64"/>
      </top>
      <bottom>
        <color auto="1" indexed="64"/>
      </bottom>
      <diagonal>
        <color/>
      </diagonal>
    </border>
    <border diagonalUp="0" diagonalDown="0">
      <left style="thin">
        <color indexed="33"/>
      </left>
      <right style="thin">
        <color indexed="33"/>
      </right>
      <top>
        <color auto="1" indexed="64"/>
      </top>
      <bottom style="thin">
        <color indexed="33"/>
      </bottom>
      <diagonal>
        <color/>
      </diagonal>
    </border>
    <border diagonalUp="0" diagonalDown="0">
      <left style="thin">
        <color indexed="33"/>
      </left>
      <right>
        <color auto="1" indexed="64"/>
      </right>
      <top style="thin">
        <color indexed="33"/>
      </top>
      <bottom>
        <color auto="1" indexed="64"/>
      </bottom>
      <diagonal>
        <color/>
      </diagonal>
    </border>
    <border diagonalUp="0" diagonalDown="0">
      <left>
        <color auto="1" indexed="64"/>
      </left>
      <right>
        <color auto="1" indexed="64"/>
      </right>
      <top style="thin">
        <color indexed="33"/>
      </top>
      <bottom>
        <color auto="1" indexed="64"/>
      </bottom>
      <diagonal>
        <color/>
      </diagonal>
    </border>
    <border diagonalUp="0" diagonalDown="0">
      <left>
        <color auto="1" indexed="64"/>
      </left>
      <right style="thin">
        <color indexed="33"/>
      </right>
      <top style="thin">
        <color indexed="33"/>
      </top>
      <bottom>
        <color auto="1" indexed="64"/>
      </bottom>
      <diagonal>
        <color/>
      </diagonal>
    </border>
    <border diagonalUp="0" diagonalDown="0">
      <left style="thin">
        <color indexed="33"/>
      </left>
      <right>
        <color auto="1" indexed="64"/>
      </right>
      <top>
        <color auto="1" indexed="64"/>
      </top>
      <bottom>
        <color auto="1" indexed="64"/>
      </bottom>
      <diagonal>
        <color/>
      </diagonal>
    </border>
    <border diagonalUp="0" diagonalDown="0">
      <left>
        <color auto="1" indexed="64"/>
      </left>
      <right style="thin">
        <color indexed="33"/>
      </right>
      <top>
        <color auto="1" indexed="64"/>
      </top>
      <bottom>
        <color auto="1" indexed="64"/>
      </bottom>
      <diagonal>
        <color/>
      </diagonal>
    </border>
    <border diagonalUp="0" diagonalDown="0">
      <left style="thin">
        <color indexed="33"/>
      </left>
      <right>
        <color auto="1" indexed="64"/>
      </right>
      <top>
        <color auto="1" indexed="64"/>
      </top>
      <bottom style="thin">
        <color indexed="33"/>
      </bottom>
      <diagonal>
        <color/>
      </diagonal>
    </border>
    <border diagonalUp="0" diagonalDown="0">
      <left>
        <color auto="1" indexed="64"/>
      </left>
      <right>
        <color auto="1" indexed="64"/>
      </right>
      <top>
        <color auto="1" indexed="64"/>
      </top>
      <bottom style="thin">
        <color indexed="33"/>
      </bottom>
      <diagonal>
        <color/>
      </diagonal>
    </border>
    <border diagonalUp="0" diagonalDown="0">
      <left>
        <color auto="1" indexed="64"/>
      </left>
      <right style="thin">
        <color indexed="33"/>
      </right>
      <top>
        <color auto="1" indexed="64"/>
      </top>
      <bottom style="thin">
        <color indexed="33"/>
      </bottom>
      <diagonal>
        <color/>
      </diagonal>
    </border>
  </borders>
  <cellStyleXfs count="788">
    <xf numFmtId="0" fontId="0" fillId="0" borderId="0" applyFont="1" applyFill="1"/>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6" borderId="0" applyNumberFormat="0" applyFont="1" applyFill="1" applyBorder="0"/>
    <xf numFmtId="0" fontId="65" fillId="7" borderId="0" applyNumberFormat="0" applyFont="1" applyFill="1" applyBorder="0"/>
    <xf numFmtId="0" fontId="65" fillId="8" borderId="0" applyNumberFormat="0" applyFont="1" applyFill="1" applyBorder="0"/>
    <xf numFmtId="0" fontId="65" fillId="9"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4" borderId="0" applyNumberFormat="0" applyFont="1" applyFill="1" applyBorder="0"/>
    <xf numFmtId="0" fontId="65" fillId="5" borderId="0" applyNumberFormat="0" applyFont="1" applyFill="1" applyBorder="0"/>
    <xf numFmtId="0" fontId="65" fillId="2" borderId="0" applyNumberFormat="0" applyFont="1" applyFill="1" applyBorder="0"/>
    <xf numFmtId="0" fontId="65" fillId="3" borderId="0" applyNumberFormat="0" applyFont="1" applyFill="1" applyBorder="0"/>
    <xf numFmtId="0" fontId="65" fillId="10" borderId="0" applyNumberFormat="0" applyFont="1" applyFill="1" applyBorder="0"/>
    <xf numFmtId="0" fontId="65" fillId="11" borderId="0" applyNumberFormat="0" applyFont="1" applyFill="1" applyBorder="0"/>
    <xf numFmtId="0" fontId="65" fillId="8" borderId="0" applyNumberFormat="0" applyFont="1" applyFill="1" applyBorder="0"/>
    <xf numFmtId="0" fontId="65"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4" borderId="0" applyNumberFormat="0" applyFont="1" applyFill="1" applyBorder="0"/>
    <xf numFmtId="0" fontId="66" fillId="5" borderId="0" applyNumberFormat="0" applyFont="1" applyFill="1" applyBorder="0"/>
    <xf numFmtId="0" fontId="66" fillId="14" borderId="0" applyNumberFormat="0" applyFont="1" applyFill="1" applyBorder="0"/>
    <xf numFmtId="0" fontId="66" fillId="1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8" borderId="0" applyNumberFormat="0" applyFont="1" applyFill="1" applyBorder="0"/>
    <xf numFmtId="0" fontId="66" fillId="9"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16" borderId="0" applyNumberFormat="0" applyFont="1" applyFill="1" applyBorder="0"/>
    <xf numFmtId="0" fontId="66" fillId="17" borderId="0" applyNumberFormat="0" applyFont="1" applyFill="1" applyBorder="0"/>
    <xf numFmtId="0" fontId="66" fillId="18" borderId="0" applyNumberFormat="0" applyFont="1" applyFill="1" applyBorder="0"/>
    <xf numFmtId="0" fontId="66" fillId="19" borderId="0" applyNumberFormat="0" applyFont="1" applyFill="1" applyBorder="0"/>
    <xf numFmtId="0" fontId="66" fillId="20" borderId="0" applyNumberFormat="0" applyFont="1" applyFill="1" applyBorder="0"/>
    <xf numFmtId="0" fontId="66" fillId="5" borderId="0" applyNumberFormat="0" applyFont="1" applyFill="1" applyBorder="0"/>
    <xf numFmtId="0" fontId="66" fillId="12" borderId="0" applyNumberFormat="0" applyFont="1" applyFill="1" applyBorder="0"/>
    <xf numFmtId="0" fontId="66" fillId="13" borderId="0" applyNumberFormat="0" applyFont="1" applyFill="1" applyBorder="0"/>
    <xf numFmtId="0" fontId="66" fillId="21" borderId="0" applyNumberFormat="0" applyFont="1" applyFill="1" applyBorder="0"/>
    <xf numFmtId="0" fontId="66" fillId="22" borderId="0" applyNumberFormat="0" applyFont="1" applyFill="1" applyBorder="0"/>
    <xf numFmtId="0" fontId="67" fillId="23" borderId="0" applyNumberFormat="0" applyFont="1" applyFill="1" applyBorder="0"/>
    <xf numFmtId="0" fontId="92" fillId="24" borderId="0" applyNumberFormat="0" applyFont="1" applyFill="1" applyBorder="0"/>
    <xf numFmtId="0" fontId="68" fillId="2" borderId="1" applyNumberFormat="0" applyFont="1" applyFill="1" applyBorder="1"/>
    <xf numFmtId="0" fontId="68" fillId="3" borderId="1" applyNumberFormat="0" applyFont="1" applyFill="1" applyBorder="1"/>
    <xf numFmtId="0" fontId="69" fillId="14" borderId="2" applyNumberFormat="0" applyFont="1" applyFill="1" applyBorder="1"/>
    <xf numFmtId="0" fontId="69" fillId="15" borderId="3" applyNumberFormat="0" applyFont="1" applyFill="1" applyBorder="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0" fontId="70" fillId="0" borderId="0" applyNumberFormat="0" applyFont="1" applyFill="1" applyBorder="0"/>
    <xf numFmtId="0" fontId="70" fillId="0" borderId="0" applyNumberFormat="0" applyFont="1" applyFill="1" applyBorder="0"/>
    <xf numFmtId="0" fontId="88" fillId="0" borderId="0" applyFont="1" applyFill="1"/>
    <xf numFmtId="0" fontId="88" fillId="0" borderId="0" applyFont="1" applyFill="1"/>
    <xf numFmtId="0" fontId="88" fillId="0" borderId="0" applyFont="1" applyFill="1"/>
    <xf numFmtId="0" fontId="88" fillId="0" borderId="0" applyFont="1" applyFill="1"/>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0" fontId="36" fillId="0" borderId="0" applyNumberFormat="0" applyFont="1" applyFill="1" applyBorder="0"/>
    <xf numFmtId="0" fontId="90" fillId="0" borderId="0" applyNumberFormat="0" applyFont="1" applyFill="1" applyBorder="0"/>
    <xf numFmtId="0" fontId="37" fillId="0" borderId="0" applyNumberFormat="0" applyFont="1" applyFill="1" applyBorder="0"/>
    <xf numFmtId="0" fontId="91" fillId="0" borderId="0" applyNumberFormat="0"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9" fontId="88" fillId="0" borderId="0" applyNumberFormat="1" applyFont="1" applyFill="1" applyBorder="0"/>
    <xf numFmtId="43" fontId="88" fillId="0" borderId="0" applyNumberFormat="1" applyFont="1" applyFill="1" applyBorder="0"/>
    <xf numFmtId="41" fontId="88" fillId="0" borderId="0" applyNumberFormat="1" applyFont="1" applyFill="1" applyBorder="0"/>
    <xf numFmtId="44" fontId="88" fillId="0" borderId="0" applyNumberFormat="1" applyFont="1" applyFill="1" applyBorder="0"/>
    <xf numFmtId="42" fontId="88" fillId="0" borderId="0" applyNumberFormat="1" applyFont="1" applyFill="1" applyBorder="0"/>
    <xf numFmtId="0" fontId="36" fillId="0" borderId="0" applyNumberFormat="0" applyFont="1" applyFill="1" applyBorder="0"/>
    <xf numFmtId="0" fontId="37" fillId="0" borderId="0" applyNumberFormat="0" applyFont="1" applyFill="1" applyBorder="0"/>
    <xf numFmtId="9" fontId="88" fillId="0" borderId="0" applyNumberFormat="1" applyFont="1" applyFill="1" applyBorder="0"/>
    <xf numFmtId="0" fontId="71" fillId="25" borderId="0" applyNumberFormat="0" applyFont="1" applyFill="1" applyBorder="0"/>
    <xf numFmtId="0" fontId="71" fillId="26" borderId="0" applyNumberFormat="0" applyFont="1" applyFill="1" applyBorder="0"/>
    <xf numFmtId="0" fontId="72" fillId="0" borderId="4" applyNumberFormat="0" applyFont="1" applyFill="1" applyBorder="1"/>
    <xf numFmtId="0" fontId="72" fillId="0" borderId="4" applyNumberFormat="0" applyFont="1" applyFill="1" applyBorder="1"/>
    <xf numFmtId="0" fontId="73" fillId="0" borderId="4" applyNumberFormat="0" applyFont="1" applyFill="1" applyBorder="1"/>
    <xf numFmtId="0" fontId="73" fillId="0" borderId="4" applyNumberFormat="0" applyFont="1" applyFill="1" applyBorder="1"/>
    <xf numFmtId="0" fontId="74" fillId="0" borderId="5" applyNumberFormat="0" applyFont="1" applyFill="1" applyBorder="1"/>
    <xf numFmtId="0" fontId="74" fillId="0" borderId="5" applyNumberFormat="0" applyFont="1" applyFill="1" applyBorder="1"/>
    <xf numFmtId="0" fontId="74" fillId="0" borderId="0" applyNumberFormat="0" applyFont="1" applyFill="1" applyBorder="0"/>
    <xf numFmtId="0" fontId="74" fillId="0" borderId="0" applyNumberFormat="0" applyFont="1" applyFill="1" applyBorder="0"/>
    <xf numFmtId="0" fontId="95" fillId="0" borderId="0" applyNumberFormat="0" applyFont="1" applyFill="1" applyBorder="0"/>
    <xf numFmtId="0" fontId="75" fillId="8" borderId="1" applyNumberFormat="0" applyFont="1" applyFill="1" applyBorder="1"/>
    <xf numFmtId="0" fontId="75" fillId="9" borderId="1" applyNumberFormat="0" applyFont="1" applyFill="1" applyBorder="1"/>
    <xf numFmtId="0" fontId="76" fillId="0" borderId="6" applyNumberFormat="0" applyFont="1" applyFill="1" applyBorder="1"/>
    <xf numFmtId="0" fontId="76" fillId="0" borderId="6" applyNumberFormat="0" applyFont="1" applyFill="1" applyBorder="1"/>
    <xf numFmtId="0" fontId="77" fillId="27" borderId="0" applyNumberFormat="0" applyFont="1" applyFill="1" applyBorder="0"/>
    <xf numFmtId="0" fontId="77" fillId="28" borderId="0" applyNumberFormat="0" applyFont="1" applyFill="1" applyBorder="0"/>
    <xf numFmtId="0" fontId="96" fillId="0" borderId="0" applyFont="1" applyFill="1"/>
    <xf numFmtId="0" fontId="96" fillId="0" borderId="0" applyFont="1" applyFill="1"/>
    <xf numFmtId="0" fontId="88" fillId="27" borderId="7" applyNumberFormat="0" applyFont="1" applyFill="1" applyBorder="1"/>
    <xf numFmtId="0" fontId="88" fillId="28" borderId="8" applyNumberFormat="0" applyFont="1" applyFill="1" applyBorder="1"/>
    <xf numFmtId="0" fontId="88" fillId="27" borderId="7" applyNumberFormat="0" applyFont="1" applyFill="1" applyBorder="1"/>
    <xf numFmtId="0" fontId="88" fillId="27" borderId="7" applyNumberFormat="0" applyFont="1" applyFill="1" applyBorder="1"/>
    <xf numFmtId="0" fontId="78" fillId="2" borderId="9" applyNumberFormat="0" applyFont="1" applyFill="1" applyBorder="1"/>
    <xf numFmtId="0" fontId="93" fillId="3" borderId="10" applyNumberFormat="0" applyFont="1" applyFill="1" applyBorder="1"/>
    <xf numFmtId="9" fontId="88" fillId="0" borderId="0" applyNumberFormat="1" applyFont="1" applyFill="1" applyBorder="0"/>
    <xf numFmtId="9" fontId="88" fillId="0" borderId="0" applyNumberFormat="1" applyFont="1" applyFill="1" applyBorder="0"/>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 borderId="0" applyNumberFormat="0" applyFont="1" applyFill="1" applyBorder="0" applyAlignment="1">
      <alignment horizont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30"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31"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58" fillId="24"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 borderId="0" applyNumberFormat="0" applyFont="1" applyFill="1" applyBorder="0" applyAlignment="1">
      <alignment horizontal="center"/>
    </xf>
    <xf numFmtId="0" fontId="52" fillId="30" borderId="0" applyNumberFormat="0" applyFont="1" applyFill="1"/>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9" fillId="15" borderId="0" applyNumberFormat="0" applyFont="1" applyFill="1" applyBorder="0"/>
    <xf numFmtId="0" fontId="89" fillId="15" borderId="0" applyNumberFormat="0" applyFont="1" applyFill="1" applyBorder="0"/>
    <xf numFmtId="0" fontId="88" fillId="30" borderId="8" applyNumberFormat="0" applyFont="1" applyFill="1" applyBorder="1" applyAlignment="1">
      <alignment horizontal="left" vertical="center"/>
    </xf>
    <xf numFmtId="0" fontId="88" fillId="30" borderId="15" applyNumberFormat="0" applyFont="1" applyFill="1" applyBorder="1" applyAlignment="1">
      <alignment horizontal="center" vertical="center"/>
    </xf>
    <xf numFmtId="0" fontId="88" fillId="30" borderId="16" applyNumberFormat="0" applyFont="1" applyFill="1" applyBorder="1" applyAlignment="1">
      <alignment horizontal="center" vertical="center"/>
    </xf>
    <xf numFmtId="0" fontId="88" fillId="30" borderId="17" applyNumberFormat="0" applyFont="1" applyFill="1" applyBorder="1" applyAlignment="1">
      <alignment horizontal="center" vertical="center"/>
    </xf>
    <xf numFmtId="0" fontId="88" fillId="3" borderId="8" applyNumberFormat="0" applyFont="1" applyFill="1" applyBorder="1" applyAlignment="1">
      <alignment horizontal="left" vertical="center"/>
    </xf>
    <xf numFmtId="0" fontId="88" fillId="3" borderId="15" applyNumberFormat="0" applyFont="1" applyFill="1" applyBorder="1" applyAlignment="1">
      <alignment horizontal="center" vertical="center"/>
    </xf>
    <xf numFmtId="0" fontId="88" fillId="3" borderId="16" applyNumberFormat="0" applyFont="1" applyFill="1" applyBorder="1" applyAlignment="1">
      <alignment horizontal="center" vertical="center"/>
    </xf>
    <xf numFmtId="0" fontId="88" fillId="3" borderId="17" applyNumberFormat="0" applyFont="1" applyFill="1" applyBorder="1" applyAlignment="1">
      <alignment horizontal="center" vertical="center"/>
    </xf>
    <xf numFmtId="0" fontId="58" fillId="30" borderId="17" applyNumberFormat="0" applyFont="1" applyFill="1" applyBorder="1" applyAlignment="1">
      <alignment horizontal="center" vertical="center"/>
    </xf>
    <xf numFmtId="0" fontId="58" fillId="3" borderId="17" applyNumberFormat="0" applyFont="1" applyFill="1" applyBorder="1" applyAlignment="1">
      <alignment horizontal="center" vertical="center"/>
    </xf>
    <xf numFmtId="0" fontId="88" fillId="30" borderId="12" applyNumberFormat="0" applyFont="1" applyFill="1" applyBorder="1"/>
    <xf numFmtId="0" fontId="88" fillId="30" borderId="12" applyNumberFormat="0" applyFont="1" applyFill="1" applyBorder="1"/>
    <xf numFmtId="0" fontId="88" fillId="33" borderId="12" applyNumberFormat="0" applyFont="1" applyFill="1" applyBorder="1"/>
    <xf numFmtId="0" fontId="88" fillId="3" borderId="12"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3" borderId="11" applyNumberFormat="0" applyFont="1" applyFill="1" applyBorder="1"/>
    <xf numFmtId="0" fontId="88" fillId="3" borderId="11" applyNumberFormat="0" applyFont="1" applyFill="1" applyBorder="1"/>
    <xf numFmtId="0" fontId="88" fillId="33" borderId="12" applyNumberFormat="0" applyFont="1" applyFill="1" applyBorder="1"/>
    <xf numFmtId="0" fontId="88" fillId="3" borderId="12" applyNumberFormat="0" applyFont="1" applyFill="1" applyBorder="1"/>
    <xf numFmtId="0" fontId="88" fillId="33" borderId="13" applyNumberFormat="0" applyFont="1" applyFill="1" applyBorder="1"/>
    <xf numFmtId="0" fontId="88" fillId="3" borderId="13" applyNumberFormat="0" applyFont="1" applyFill="1" applyBorder="1"/>
    <xf numFmtId="0" fontId="88" fillId="33" borderId="14" applyNumberFormat="0" applyFont="1" applyFill="1" applyBorder="1"/>
    <xf numFmtId="0" fontId="88" fillId="3" borderId="14"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1"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xf numFmtId="0" fontId="88" fillId="31" borderId="11" applyNumberFormat="0" applyFont="1" applyFill="1" applyBorder="1"/>
    <xf numFmtId="0" fontId="88" fillId="24" borderId="11" applyNumberFormat="0" applyFont="1" applyFill="1" applyBorder="1"/>
    <xf numFmtId="0" fontId="88" fillId="24" borderId="11" applyNumberFormat="0" applyFont="1" applyFill="1" applyBorder="1"/>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1" applyNumberFormat="0" applyFont="1" applyFill="1" applyBorder="1" applyAlignment="1">
      <alignment horizontal="left"/>
    </xf>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2"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3"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30" borderId="14" applyNumberFormat="0" applyFont="1" applyFill="1" applyBorder="1"/>
    <xf numFmtId="0" fontId="88" fillId="24" borderId="11" applyNumberFormat="0" applyFont="1" applyFill="1" applyBorder="1" applyAlignment="1">
      <alignment horizontal="left"/>
    </xf>
    <xf numFmtId="0" fontId="88" fillId="31"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1" applyNumberFormat="0" applyFont="1" applyFill="1" applyBorder="1" applyAlignment="1">
      <alignment horizontal="left"/>
    </xf>
    <xf numFmtId="0" fontId="88" fillId="24" borderId="12" applyNumberFormat="0" applyFont="1" applyFill="1" applyBorder="1"/>
    <xf numFmtId="0" fontId="88" fillId="31" borderId="12" applyNumberFormat="0" applyFont="1" applyFill="1" applyBorder="1"/>
    <xf numFmtId="0" fontId="88" fillId="24" borderId="12" applyNumberFormat="0" applyFont="1" applyFill="1" applyBorder="1"/>
    <xf numFmtId="0" fontId="88" fillId="24" borderId="12" applyNumberFormat="0" applyFont="1" applyFill="1" applyBorder="1"/>
    <xf numFmtId="0" fontId="88" fillId="24" borderId="13" applyNumberFormat="0" applyFont="1" applyFill="1" applyBorder="1"/>
    <xf numFmtId="0" fontId="88" fillId="31" borderId="13" applyNumberFormat="0" applyFont="1" applyFill="1" applyBorder="1"/>
    <xf numFmtId="0" fontId="88" fillId="24" borderId="13" applyNumberFormat="0" applyFont="1" applyFill="1" applyBorder="1"/>
    <xf numFmtId="0" fontId="88" fillId="24" borderId="13" applyNumberFormat="0" applyFont="1" applyFill="1" applyBorder="1"/>
    <xf numFmtId="0" fontId="88" fillId="24" borderId="14" applyNumberFormat="0" applyFont="1" applyFill="1" applyBorder="1"/>
    <xf numFmtId="0" fontId="88" fillId="31" borderId="14" applyNumberFormat="0" applyFont="1" applyFill="1" applyBorder="1"/>
    <xf numFmtId="0" fontId="88" fillId="24" borderId="14" applyNumberFormat="0" applyFont="1" applyFill="1" applyBorder="1"/>
    <xf numFmtId="0" fontId="88" fillId="24" borderId="14" applyNumberFormat="0" applyFont="1" applyFill="1" applyBorder="1"/>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15" borderId="0" applyNumberFormat="0" applyFont="1" applyFill="1" applyBorder="0" applyAlignment="1">
      <alignment horizontal="center"/>
    </xf>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0"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88" fillId="32" borderId="0" applyNumberFormat="0" applyFont="1" applyFill="1" applyBorder="0"/>
    <xf numFmtId="0" fontId="52" fillId="30" borderId="0" applyNumberFormat="0" applyFont="1" applyFill="1"/>
    <xf numFmtId="0" fontId="52" fillId="30" borderId="0" applyNumberFormat="0" applyFont="1" applyFill="1"/>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1" applyNumberFormat="0" applyFont="1" applyFill="1" applyBorder="1" applyAlignment="1">
      <alignment horizontal="left"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2"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3"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30" borderId="14" applyNumberFormat="0" applyFont="1" applyFill="1" applyBorder="1" applyAlignment="1">
      <alignment horizontal="center" vertical="center"/>
    </xf>
    <xf numFmtId="0" fontId="88" fillId="24" borderId="11" applyNumberFormat="0" applyFont="1" applyFill="1" applyBorder="1" applyAlignment="1">
      <alignment horizontal="left" vertical="center"/>
    </xf>
    <xf numFmtId="0" fontId="88" fillId="31"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1" applyNumberFormat="0" applyFont="1" applyFill="1" applyBorder="1" applyAlignment="1">
      <alignment horizontal="left" vertical="center"/>
    </xf>
    <xf numFmtId="0" fontId="88" fillId="24" borderId="12" applyNumberFormat="0" applyFont="1" applyFill="1" applyBorder="1" applyAlignment="1">
      <alignment horizontal="center" vertical="center"/>
    </xf>
    <xf numFmtId="0" fontId="88" fillId="31"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2"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31"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3"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1"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24"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88" fillId="32" borderId="14" applyNumberFormat="0" applyFont="1" applyFill="1" applyBorder="1" applyAlignment="1">
      <alignment horizontal="center" vertical="center"/>
    </xf>
    <xf numFmtId="0" fontId="2" fillId="29" borderId="0" applyNumberFormat="0" applyFont="1" applyFill="1" applyBorder="0" applyAlignment="1">
      <alignment horizontal="center" wrapText="1"/>
    </xf>
    <xf numFmtId="0" fontId="2" fillId="29" borderId="0" applyNumberFormat="0" applyFont="1" applyFill="1" applyBorder="0" applyAlignment="1">
      <alignment horizontal="center" wrapText="1"/>
    </xf>
    <xf numFmtId="0" fontId="79" fillId="0" borderId="0" applyNumberFormat="0" applyFont="1" applyFill="1" applyBorder="0"/>
    <xf numFmtId="0" fontId="94" fillId="0" borderId="0" applyNumberFormat="0" applyFont="1" applyFill="1" applyBorder="0"/>
    <xf numFmtId="0" fontId="80" fillId="0" borderId="18" applyNumberFormat="0" applyFont="1" applyFill="1" applyBorder="1"/>
    <xf numFmtId="0" fontId="80" fillId="0" borderId="18" applyNumberFormat="0" applyFont="1" applyFill="1" applyBorder="1"/>
    <xf numFmtId="0" fontId="81" fillId="0" borderId="0" applyNumberFormat="0" applyFont="1" applyFill="1" applyBorder="0"/>
    <xf numFmtId="0" fontId="81" fillId="0" borderId="0" applyNumberFormat="0" applyFont="1" applyFill="1" applyBorder="0"/>
    <xf numFmtId="0" fontId="102" borderId="0" applyFont="1" applyAlignment="1">
      <alignment vertical="top"/>
    </xf>
  </cellStyleXfs>
  <cellXfs count="1076">
    <xf numFmtId="0" fontId="0" fillId="0" borderId="0" applyFont="1" applyFill="1"/>
    <xf numFmtId="0" fontId="0" fillId="32" borderId="0" applyFont="1" applyFill="1"/>
    <xf numFmtId="0" fontId="0" fillId="30" borderId="0" applyFont="1" applyFill="1"/>
    <xf numFmtId="0" fontId="0" fillId="30" borderId="0" applyFont="1" applyFill="1" applyAlignment="1">
      <alignment horizontal="centerContinuous"/>
    </xf>
    <xf numFmtId="0" fontId="0" fillId="0" borderId="0" applyFont="1" applyFill="1" applyBorder="1"/>
    <xf numFmtId="0" fontId="88" fillId="0" borderId="0" applyFont="1" applyFill="1"/>
    <xf numFmtId="0" fontId="49" fillId="0" borderId="0" applyFont="1" applyFill="1"/>
    <xf numFmtId="0" fontId="44" fillId="0" borderId="0" applyFont="1" applyFill="1"/>
    <xf numFmtId="0" fontId="50" fillId="0" borderId="0" applyFont="1" applyFill="1"/>
    <xf numFmtId="0" fontId="0" fillId="30" borderId="0" applyFont="1" applyFill="1" applyBorder="1"/>
    <xf numFmtId="0" fontId="43" fillId="0" borderId="0" applyFont="1" applyFill="1"/>
    <xf numFmtId="164" fontId="88" fillId="30" borderId="0" applyNumberFormat="1" applyFont="1" applyFill="1" applyAlignment="1">
      <alignment horizontal="left"/>
    </xf>
    <xf numFmtId="0" fontId="38" fillId="30" borderId="0" applyFont="1" applyFill="1" applyAlignment="1">
      <alignment horizontal="left"/>
    </xf>
    <xf numFmtId="0" fontId="0" fillId="30" borderId="0" applyFont="1" applyFill="1" applyAlignment="1">
      <alignment horizontal="right"/>
    </xf>
    <xf numFmtId="0" fontId="16" fillId="30" borderId="0" applyFont="1" applyFill="1"/>
    <xf numFmtId="0" fontId="39" fillId="30" borderId="0" applyFont="1" applyFill="1" applyAlignment="1">
      <alignment horizontal="centerContinuous"/>
    </xf>
    <xf numFmtId="0" fontId="39" fillId="30" borderId="0" applyFont="1" applyFill="1" applyAlignment="1">
      <alignment horizontal="right"/>
    </xf>
    <xf numFmtId="0" fontId="40" fillId="30" borderId="0" applyFont="1" applyFill="1" applyAlignment="1">
      <alignment horizontal="right"/>
    </xf>
    <xf numFmtId="0" fontId="5" fillId="30" borderId="0" applyFont="1" applyFill="1" applyAlignment="1">
      <alignment horizontal="left"/>
    </xf>
    <xf numFmtId="17" fontId="5" fillId="30" borderId="0" applyNumberFormat="1" applyFont="1" applyFill="1" applyAlignment="1">
      <alignment horizontal="left"/>
    </xf>
    <xf numFmtId="0" fontId="49" fillId="30" borderId="0" applyFont="1" applyFill="1" applyAlignment="1">
      <alignment horizontal="left"/>
    </xf>
    <xf numFmtId="0" fontId="0" fillId="0" borderId="0" applyFont="1" applyFill="1" applyAlignment="1">
      <alignment horizontal="center"/>
    </xf>
    <xf numFmtId="0" fontId="0" fillId="30" borderId="0" applyFont="1" applyFill="1" applyAlignment="1">
      <alignment horizontal="center"/>
    </xf>
    <xf numFmtId="0" fontId="29" fillId="30" borderId="0" applyFont="1" applyFill="1" applyBorder="1" applyAlignment="1">
      <alignment horizontal="right"/>
    </xf>
    <xf numFmtId="0" fontId="0" fillId="0" borderId="0" applyFont="1" applyFill="1" applyBorder="1" applyAlignment="1">
      <alignment horizontal="centerContinuous"/>
    </xf>
    <xf numFmtId="0" fontId="53" fillId="0" borderId="0" applyFont="1" applyFill="1"/>
    <xf numFmtId="0" fontId="0" fillId="0" borderId="0" applyFont="1" applyFill="1" applyAlignment="1">
      <alignment horizontal="left"/>
    </xf>
    <xf numFmtId="166" fontId="5" fillId="0" borderId="19" applyNumberFormat="1" applyFont="1" applyFill="1" applyBorder="1" applyAlignment="1">
      <alignment horizontal="center"/>
    </xf>
    <xf numFmtId="166" fontId="5" fillId="33" borderId="19" applyNumberFormat="1" applyFont="1" applyFill="1" applyBorder="1" applyAlignment="1">
      <alignment horizontal="center"/>
    </xf>
    <xf numFmtId="166" fontId="5" fillId="0" borderId="20" applyNumberFormat="1" applyFont="1" applyFill="1" applyBorder="1" applyAlignment="1">
      <alignment horizontal="center"/>
    </xf>
    <xf numFmtId="166" fontId="5" fillId="0" borderId="0" applyNumberFormat="1" applyFont="1" applyFill="1" applyBorder="1" applyAlignment="1">
      <alignment horizontal="center"/>
    </xf>
    <xf numFmtId="166" fontId="5" fillId="33" borderId="0" applyNumberFormat="1" applyFont="1" applyFill="1" applyBorder="1" applyAlignment="1">
      <alignment horizontal="center"/>
    </xf>
    <xf numFmtId="166" fontId="5" fillId="0" borderId="21" applyNumberFormat="1" applyFont="1" applyFill="1" applyBorder="1" applyAlignment="1">
      <alignment horizontal="center"/>
    </xf>
    <xf numFmtId="0" fontId="0" fillId="0" borderId="0" applyFont="1" applyFill="1" applyAlignment="1">
      <alignment horizontal="center"/>
    </xf>
    <xf numFmtId="0" fontId="0" fillId="0" borderId="0" applyFont="1" applyFill="1"/>
    <xf numFmtId="0" fontId="21" fillId="0" borderId="0" applyFont="1" applyFill="1"/>
    <xf numFmtId="0" fontId="22" fillId="0" borderId="0" applyFont="1" applyFill="1" applyAlignment="1">
      <alignment horizontal="center"/>
    </xf>
    <xf numFmtId="0" fontId="5" fillId="0" borderId="22" applyFont="1" applyFill="1" applyBorder="1" applyAlignment="1">
      <alignment horizontal="right"/>
    </xf>
    <xf numFmtId="0" fontId="5" fillId="33" borderId="23" applyFont="1" applyFill="1" applyBorder="1" applyAlignment="1">
      <alignment horizontal="right"/>
    </xf>
    <xf numFmtId="0" fontId="5" fillId="33" borderId="24" applyFont="1" applyFill="1" applyBorder="1" applyAlignment="1">
      <alignment horizontal="right"/>
    </xf>
    <xf numFmtId="0" fontId="5" fillId="0" borderId="24" applyFont="1" applyFill="1" applyBorder="1" applyAlignment="1">
      <alignment horizontal="right"/>
    </xf>
    <xf numFmtId="0" fontId="23" fillId="0" borderId="0" applyFont="1" applyFill="1" applyBorder="1" applyAlignment="1">
      <alignment horizontal="center"/>
    </xf>
    <xf numFmtId="0" fontId="23" fillId="0" borderId="0" applyFont="1" applyFill="1" applyBorder="1" applyAlignment="1">
      <alignment horizontal="center"/>
    </xf>
    <xf numFmtId="1" fontId="5" fillId="0" borderId="0" applyNumberFormat="1" applyFont="1" applyFill="1" applyAlignment="1">
      <alignment horizontal="left"/>
    </xf>
    <xf numFmtId="0" fontId="39" fillId="30" borderId="0" applyFont="1" applyFill="1" applyAlignment="1">
      <alignment horizontal="right" vertical="center"/>
    </xf>
    <xf numFmtId="0" fontId="0" fillId="30" borderId="0" applyFont="1" applyFill="1" applyAlignment="1">
      <alignment horizontal="center" vertical="center"/>
    </xf>
    <xf numFmtId="166" fontId="24" fillId="0" borderId="0" applyNumberFormat="1" applyFont="1" applyFill="1" applyBorder="1" applyAlignment="1">
      <alignment horizontal="right"/>
    </xf>
    <xf numFmtId="0" fontId="0" fillId="0" borderId="0" applyFont="1" applyFill="1"/>
    <xf numFmtId="166" fontId="24" fillId="30" borderId="0" applyNumberFormat="1" applyFont="1" applyFill="1" applyBorder="1" applyAlignment="1">
      <alignment horizontal="center"/>
    </xf>
    <xf numFmtId="0" fontId="0" fillId="30" borderId="0" applyFont="1" applyFill="1"/>
    <xf numFmtId="0" fontId="39" fillId="30" borderId="0" applyFont="1" applyFill="1" applyAlignment="1">
      <alignment horizontal="center"/>
    </xf>
    <xf numFmtId="166" fontId="0" fillId="30" borderId="0" applyNumberFormat="1" applyFont="1" applyFill="1"/>
    <xf numFmtId="166" fontId="5" fillId="30" borderId="0" applyNumberFormat="1" applyFont="1" applyFill="1" applyAlignment="1">
      <alignment horizontal="left"/>
    </xf>
    <xf numFmtId="167" fontId="5" fillId="30" borderId="0" applyNumberFormat="1" applyFont="1" applyFill="1" applyAlignment="1">
      <alignment horizontal="left"/>
    </xf>
    <xf numFmtId="0" fontId="0" fillId="0" borderId="0" applyFont="1" applyFill="1" applyBorder="1"/>
    <xf numFmtId="0" fontId="50" fillId="30" borderId="0" applyFont="1" applyFill="1" applyBorder="1" applyAlignment="1">
      <alignment horizontal="centerContinuous"/>
    </xf>
    <xf numFmtId="166" fontId="88" fillId="0" borderId="0" applyNumberFormat="1" applyFont="1" applyFill="1"/>
    <xf numFmtId="0" fontId="53" fillId="0" borderId="0" applyFont="1" applyFill="1" applyAlignment="1">
      <alignment horizontal="right"/>
    </xf>
    <xf numFmtId="0" fontId="39" fillId="0" borderId="0" applyFont="1" applyFill="1"/>
    <xf numFmtId="0" fontId="39" fillId="0" borderId="0" applyFont="1" applyFill="1" applyBorder="1"/>
    <xf numFmtId="0" fontId="53" fillId="0" borderId="0" applyFont="1" applyFill="1" applyBorder="1" applyAlignment="1">
      <alignment horizontal="right" vertical="top"/>
    </xf>
    <xf numFmtId="0" fontId="27" fillId="0" borderId="12" applyFont="1" applyFill="1" applyBorder="1" applyAlignment="1">
      <alignment horizontal="center" wrapText="1"/>
    </xf>
    <xf numFmtId="0" fontId="27" fillId="0" borderId="14" applyFont="1" applyFill="1" applyBorder="1" applyAlignment="1">
      <alignment horizontal="center" wrapText="1"/>
    </xf>
    <xf numFmtId="0" fontId="83" fillId="0" borderId="0" applyFont="1" applyFill="1"/>
    <xf numFmtId="0" fontId="82" fillId="0" borderId="0" applyFont="1" applyFill="1" applyAlignment="1">
      <alignment horizontal="right"/>
    </xf>
    <xf numFmtId="0" fontId="49" fillId="0" borderId="0" applyFont="1" applyFill="1"/>
    <xf numFmtId="164" fontId="88" fillId="30" borderId="0" applyNumberFormat="1" applyFont="1" applyFill="1" applyAlignment="1">
      <alignment horizontal="left"/>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8" fillId="0" borderId="0" applyFont="1" applyFill="1" applyBorder="1" applyAlignment="1">
      <alignment horizontal="left"/>
    </xf>
    <xf numFmtId="49" fontId="88" fillId="0" borderId="0" applyNumberFormat="1" applyFont="1" applyFill="1" applyAlignment="1">
      <alignment horizontal="left"/>
    </xf>
    <xf numFmtId="0" fontId="88" fillId="0" borderId="0" applyFont="1" applyFill="1" applyAlignment="1">
      <alignment horizontal="left"/>
    </xf>
    <xf numFmtId="49" fontId="88" fillId="0" borderId="0" applyNumberFormat="1" applyFont="1" applyFill="1"/>
    <xf numFmtId="16" fontId="88" fillId="0" borderId="0" applyNumberFormat="1" applyFont="1" applyFill="1" applyAlignment="1">
      <alignment horizontal="left"/>
    </xf>
    <xf numFmtId="0" fontId="88" fillId="0" borderId="0" applyFont="1" applyFill="1"/>
    <xf numFmtId="0" fontId="88" fillId="0" borderId="0" applyFont="1" applyFill="1" applyAlignment="1">
      <alignment horizontal="left" textRotation="90"/>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166" fontId="33" fillId="30" borderId="0" applyNumberFormat="1" applyFont="1" applyFill="1" applyBorder="1" applyAlignment="1">
      <alignment horizontal="center"/>
    </xf>
    <xf numFmtId="166" fontId="88" fillId="0" borderId="0" applyNumberFormat="1" applyFont="1" applyFill="1" applyBorder="1" applyAlignment="1">
      <alignment horizontal="left"/>
    </xf>
    <xf numFmtId="166" fontId="33" fillId="0" borderId="0" applyNumberFormat="1" applyFont="1" applyFill="1" applyBorder="1" applyAlignment="1">
      <alignment horizontal="right"/>
    </xf>
    <xf numFmtId="0" fontId="88" fillId="0" borderId="0" applyFont="1" applyFill="1" applyAlignment="1">
      <alignment horizontal="center"/>
    </xf>
    <xf numFmtId="0" fontId="82" fillId="0" borderId="0" applyFont="1" applyFill="1"/>
    <xf numFmtId="0" fontId="34" fillId="0" borderId="0" applyFont="1" applyFill="1"/>
    <xf numFmtId="0" fontId="34" fillId="0" borderId="0" applyFont="1" applyFill="1"/>
    <xf numFmtId="0" fontId="0" fillId="0" borderId="0" applyFont="1" applyFill="1" applyBorder="1"/>
    <xf numFmtId="166" fontId="33" fillId="0" borderId="0" applyNumberFormat="1" applyFont="1" applyFill="1" applyBorder="1"/>
    <xf numFmtId="0" fontId="88" fillId="0" borderId="0" applyFont="1" applyFill="1"/>
    <xf numFmtId="0" fontId="35" fillId="0" borderId="0" applyFont="1" applyFill="1" applyAlignment="1">
      <alignment vertical="center"/>
    </xf>
    <xf numFmtId="0" fontId="0" fillId="0" borderId="0" applyFont="1" applyFill="1" applyBorder="1"/>
    <xf numFmtId="166" fontId="88" fillId="0" borderId="0" applyNumberFormat="1" applyFont="1" applyFill="1" applyBorder="1" applyAlignment="1">
      <alignment horizontal="center"/>
    </xf>
    <xf numFmtId="166" fontId="88" fillId="33" borderId="0" applyNumberFormat="1" applyFont="1" applyFill="1" applyBorder="1" applyAlignment="1">
      <alignment horizontal="center"/>
    </xf>
    <xf numFmtId="0" fontId="88" fillId="0" borderId="0" applyFont="1" applyFill="1" applyBorder="1"/>
    <xf numFmtId="2"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0" fontId="88" fillId="0" borderId="0" applyFont="1" applyFill="1" applyBorder="1"/>
    <xf numFmtId="166" fontId="88" fillId="33" borderId="0" applyNumberFormat="1" applyFont="1" applyFill="1" applyBorder="1" applyAlignment="1">
      <alignment horizontal="center"/>
    </xf>
    <xf numFmtId="0" fontId="0" fillId="0" borderId="25" applyFont="1" applyFill="1" applyBorder="1"/>
    <xf numFmtId="0" fontId="88" fillId="0" borderId="0" applyFont="1" applyFill="1" applyBorder="1" applyAlignment="1">
      <alignment horizontal="right"/>
    </xf>
    <xf numFmtId="0" fontId="88" fillId="0" borderId="0" applyNumberFormat="1" applyFont="1" applyFill="1" applyBorder="1" applyAlignment="1">
      <alignment horizontal="center"/>
    </xf>
    <xf numFmtId="2" fontId="88" fillId="33" borderId="0" applyNumberFormat="1" applyFont="1" applyFill="1" applyBorder="1" applyAlignment="1">
      <alignment horizontal="center"/>
    </xf>
    <xf numFmtId="0" fontId="44" fillId="0" borderId="25" applyFont="1" applyFill="1" applyBorder="1" applyAlignment="1">
      <alignment horizontal="center"/>
    </xf>
    <xf numFmtId="0" fontId="38" fillId="30" borderId="0" applyFont="1" applyFill="1" applyAlignment="1">
      <alignment horizontal="left"/>
    </xf>
    <xf numFmtId="166" fontId="38" fillId="30" borderId="0" applyNumberFormat="1" applyFont="1" applyFill="1" applyAlignment="1">
      <alignment horizontal="left"/>
    </xf>
    <xf numFmtId="0" fontId="39" fillId="30" borderId="0"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39" fillId="30" borderId="0" applyFont="1" applyFill="1" applyAlignment="1">
      <alignment horizontal="left"/>
    </xf>
    <xf numFmtId="0" fontId="40" fillId="30" borderId="0" applyFont="1" applyFill="1" applyAlignment="1">
      <alignment horizontal="right"/>
    </xf>
    <xf numFmtId="0" fontId="0" fillId="0" borderId="0" applyFont="1" applyFill="1" applyAlignment="1">
      <alignment horizontal="right"/>
    </xf>
    <xf numFmtId="0" fontId="0" fillId="33" borderId="0" applyFont="1" applyFill="1"/>
    <xf numFmtId="0" fontId="53" fillId="30" borderId="0" applyFont="1" applyFill="1" applyBorder="1" applyAlignment="1">
      <alignment horizontal="right" vertical="top"/>
    </xf>
    <xf numFmtId="166" fontId="88" fillId="30" borderId="0" applyNumberFormat="1" applyFont="1" applyFill="1" applyBorder="1" applyAlignment="1">
      <alignment horizontal="center"/>
    </xf>
    <xf numFmtId="0" fontId="5" fillId="30" borderId="0" applyFont="1" applyFill="1" applyBorder="1" applyAlignment="1">
      <alignment horizontal="center"/>
    </xf>
    <xf numFmtId="0" fontId="88" fillId="30" borderId="0" applyFont="1" applyFill="1" applyBorder="1"/>
    <xf numFmtId="0" fontId="44" fillId="30" borderId="0" applyFont="1" applyFill="1" applyBorder="1" applyAlignment="1">
      <alignment horizontal="center"/>
    </xf>
    <xf numFmtId="0" fontId="41" fillId="0" borderId="0" applyFont="1" applyFill="1"/>
    <xf numFmtId="0" fontId="41" fillId="0" borderId="0" applyFont="1" applyFill="1" applyAlignment="1">
      <alignment horizontal="center"/>
    </xf>
    <xf numFmtId="0" fontId="41" fillId="30" borderId="0" applyFont="1" applyFill="1" applyBorder="1"/>
    <xf numFmtId="0" fontId="0" fillId="33" borderId="0" applyFont="1" applyFill="1" applyBorder="1"/>
    <xf numFmtId="166" fontId="0" fillId="33" borderId="0" applyNumberFormat="1" applyFont="1" applyFill="1" applyBorder="1"/>
    <xf numFmtId="0" fontId="0" fillId="0" borderId="0" applyFont="1" applyFill="1" applyAlignment="1">
      <alignment vertical="center"/>
    </xf>
    <xf numFmtId="166" fontId="88" fillId="30" borderId="0" applyNumberFormat="1" applyFont="1" applyFill="1" applyAlignment="1">
      <alignment horizontal="center"/>
    </xf>
    <xf numFmtId="166" fontId="88" fillId="30" borderId="0" applyNumberFormat="1" applyFont="1" applyFill="1" applyBorder="1" applyAlignment="1">
      <alignment horizontal="center"/>
    </xf>
    <xf numFmtId="166" fontId="88" fillId="30" borderId="0" applyNumberFormat="1" applyFont="1" applyFill="1" applyAlignment="1">
      <alignment horizontal="center"/>
    </xf>
    <xf numFmtId="0" fontId="0" fillId="33" borderId="0" applyFont="1" applyFill="1" applyBorder="1"/>
    <xf numFmtId="0" fontId="44" fillId="30" borderId="0" applyFont="1" applyFill="1" applyAlignment="1">
      <alignment horizontal="left"/>
    </xf>
    <xf numFmtId="0" fontId="16" fillId="30" borderId="0" applyFont="1" applyFill="1"/>
    <xf numFmtId="0" fontId="88" fillId="30" borderId="0" applyFont="1" applyFill="1" applyAlignment="1">
      <alignment horizontal="left"/>
    </xf>
    <xf numFmtId="0" fontId="0" fillId="30" borderId="0" applyFont="1" applyFill="1" applyAlignment="1">
      <alignment horizontal="left"/>
    </xf>
    <xf numFmtId="0" fontId="88" fillId="30" borderId="0" applyFont="1" applyFill="1"/>
    <xf numFmtId="0" fontId="82" fillId="30" borderId="0" applyFont="1" applyFill="1" applyBorder="1" applyAlignment="1">
      <alignment horizontal="left" vertical="top" wrapText="1"/>
    </xf>
    <xf numFmtId="17" fontId="5" fillId="33" borderId="0" applyNumberFormat="1" applyFont="1" applyFill="1" applyAlignment="1">
      <alignment horizontal="left"/>
    </xf>
    <xf numFmtId="166" fontId="0" fillId="33" borderId="0" applyNumberFormat="1" applyFont="1" applyFill="1" applyBorder="1" applyAlignment="1">
      <alignment horizontal="right"/>
    </xf>
    <xf numFmtId="2" fontId="0" fillId="33" borderId="0" applyNumberFormat="1" applyFont="1" applyFill="1" applyBorder="1" applyAlignment="1">
      <alignment horizontal="right"/>
    </xf>
    <xf numFmtId="2" fontId="0" fillId="33" borderId="0" applyNumberFormat="1" applyFont="1" applyFill="1" applyBorder="1"/>
    <xf numFmtId="0" fontId="44" fillId="0" borderId="0" applyFont="1" applyFill="1" applyAlignment="1">
      <alignment horizontal="right"/>
    </xf>
    <xf numFmtId="169" fontId="39" fillId="0" borderId="0" applyNumberFormat="1" applyFont="1" applyFill="1"/>
    <xf numFmtId="17" fontId="39" fillId="0" borderId="0" applyNumberFormat="1" applyFont="1" applyFill="1" applyAlignment="1">
      <alignment horizontal="right"/>
    </xf>
    <xf numFmtId="166" fontId="39" fillId="0" borderId="0" applyNumberFormat="1" applyFont="1" applyFill="1" applyAlignment="1">
      <alignment horizontal="right"/>
    </xf>
    <xf numFmtId="0" fontId="44" fillId="0" borderId="0" applyFont="1" applyFill="1" applyAlignment="1">
      <alignment horizontal="left"/>
    </xf>
    <xf numFmtId="166" fontId="39" fillId="0" borderId="0" applyNumberFormat="1" applyFont="1" applyFill="1"/>
    <xf numFmtId="167" fontId="5" fillId="33" borderId="0" applyNumberFormat="1" applyFont="1" applyFill="1" applyAlignment="1">
      <alignment horizontal="left"/>
    </xf>
    <xf numFmtId="0" fontId="41" fillId="30" borderId="0" applyFont="1" applyFill="1" applyBorder="1" applyAlignment="1">
      <alignment horizontal="center"/>
    </xf>
    <xf numFmtId="0" fontId="50" fillId="0" borderId="0" applyFont="1" applyFill="1" applyAlignment="1">
      <alignment horizontal="centerContinuous"/>
    </xf>
    <xf numFmtId="0" fontId="5" fillId="0" borderId="0" applyFont="1" applyFill="1" applyBorder="1" applyAlignment="1">
      <alignment horizontal="right"/>
    </xf>
    <xf numFmtId="2" fontId="88" fillId="33"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0" borderId="0" applyNumberFormat="1" applyFont="1" applyFill="1" applyBorder="1" applyAlignment="1">
      <alignment horizontal="center"/>
    </xf>
    <xf numFmtId="166" fontId="88" fillId="0" borderId="0" applyNumberFormat="1" applyFont="1" applyFill="1" applyBorder="1" applyAlignment="1">
      <alignment horizontal="center"/>
    </xf>
    <xf numFmtId="166" fontId="88" fillId="30" borderId="0" applyNumberFormat="1" applyFont="1" applyFill="1" applyBorder="1" applyAlignment="1">
      <alignment horizontal="center"/>
    </xf>
    <xf numFmtId="0" fontId="88" fillId="30" borderId="0" applyFont="1" applyFill="1" applyBorder="1"/>
    <xf numFmtId="166" fontId="88" fillId="0" borderId="0" applyNumberFormat="1" applyFont="1" applyFill="1"/>
    <xf numFmtId="2" fontId="0" fillId="0" borderId="0" applyNumberFormat="1" applyFont="1" applyFill="1" applyBorder="1" applyAlignment="1">
      <alignment horizontal="center"/>
    </xf>
    <xf numFmtId="0" fontId="39" fillId="30" borderId="0" applyFont="1" applyFill="1" applyBorder="1" applyAlignment="1">
      <alignment horizontal="right" vertical="center"/>
    </xf>
    <xf numFmtId="166" fontId="0" fillId="0" borderId="0" applyNumberFormat="1" applyFont="1" applyFill="1" applyBorder="1"/>
    <xf numFmtId="17" fontId="49" fillId="0" borderId="0" applyNumberFormat="1" applyFont="1" applyFill="1" applyAlignment="1">
      <alignment horizontal="right"/>
    </xf>
    <xf numFmtId="0" fontId="43" fillId="0" borderId="0" applyFont="1" applyFill="1"/>
    <xf numFmtId="166" fontId="0" fillId="0" borderId="0" applyNumberFormat="1" applyFont="1" applyFill="1" applyBorder="1" applyAlignment="1">
      <alignment horizontal="right"/>
    </xf>
    <xf numFmtId="2" fontId="0" fillId="0" borderId="0" applyNumberFormat="1" applyFont="1" applyFill="1" applyBorder="1" applyAlignment="1">
      <alignment horizontal="right"/>
    </xf>
    <xf numFmtId="166" fontId="88" fillId="0" borderId="0" applyNumberFormat="1" applyFont="1" applyFill="1" applyBorder="1"/>
    <xf numFmtId="2" fontId="88" fillId="0" borderId="0" applyNumberFormat="1" applyFont="1" applyFill="1" applyBorder="1"/>
    <xf numFmtId="0" fontId="45" fillId="0" borderId="0" applyFont="1" applyFill="1" applyBorder="1" applyAlignment="1">
      <alignment vertical="center"/>
    </xf>
    <xf numFmtId="0" fontId="39" fillId="0" borderId="0" applyFont="1" applyFill="1" applyAlignment="1">
      <alignment horizontal="right"/>
    </xf>
    <xf numFmtId="0" fontId="40" fillId="0" borderId="0" applyFont="1" applyFill="1" applyAlignment="1">
      <alignment horizontal="right"/>
    </xf>
    <xf numFmtId="0" fontId="0" fillId="0" borderId="0" applyFont="1" applyFill="1" applyAlignment="1">
      <alignment horizontal="right" vertical="center"/>
    </xf>
    <xf numFmtId="0" fontId="44" fillId="0" borderId="0" applyFont="1" applyFill="1"/>
    <xf numFmtId="0" fontId="49" fillId="0" borderId="0" applyFont="1" applyFill="1" applyAlignment="1">
      <alignment horizontal="right" vertical="center"/>
    </xf>
    <xf numFmtId="0" fontId="44" fillId="33" borderId="0" applyFont="1" applyFill="1" applyAlignment="1">
      <alignment horizontal="right"/>
    </xf>
    <xf numFmtId="0" fontId="44" fillId="33" borderId="0" applyFont="1" applyFill="1" applyAlignment="1">
      <alignment horizontal="left"/>
    </xf>
    <xf numFmtId="0" fontId="82" fillId="30" borderId="0" applyFont="1" applyFill="1" applyAlignment="1">
      <alignment horizontal="center"/>
    </xf>
    <xf numFmtId="166" fontId="88" fillId="30" borderId="0" applyNumberFormat="1" applyFont="1" applyFill="1" applyAlignment="1">
      <alignment horizontal="right"/>
    </xf>
    <xf numFmtId="0" fontId="50" fillId="30" borderId="0" applyFont="1" applyFill="1" applyAlignment="1">
      <alignment horizontal="right" vertical="center"/>
    </xf>
    <xf numFmtId="0" fontId="88" fillId="0" borderId="0" applyFont="1" applyFill="1" applyBorder="1"/>
    <xf numFmtId="16" fontId="88" fillId="0" borderId="0" applyNumberFormat="1" applyFont="1" applyFill="1" applyBorder="1"/>
    <xf numFmtId="165" fontId="0" fillId="0" borderId="0" applyNumberFormat="1" applyFont="1" applyFill="1"/>
    <xf numFmtId="16" fontId="43" fillId="0" borderId="0" applyNumberFormat="1" applyFont="1" applyFill="1" applyAlignment="1">
      <alignment horizontal="left"/>
    </xf>
    <xf numFmtId="166" fontId="0" fillId="0" borderId="0" applyNumberFormat="1" applyFont="1" applyFill="1" applyBorder="1"/>
    <xf numFmtId="166" fontId="0" fillId="33" borderId="0" applyNumberFormat="1" applyFont="1" applyFill="1" applyBorder="1"/>
    <xf numFmtId="0" fontId="53" fillId="30" borderId="0" applyFont="1" applyFill="1" applyAlignment="1">
      <alignment horizontal="right"/>
    </xf>
    <xf numFmtId="0" fontId="0" fillId="0" borderId="0" applyFont="1" applyFill="1" applyBorder="1" applyAlignment="1">
      <alignment horizontal="left" vertical="center"/>
    </xf>
    <xf numFmtId="0" fontId="44" fillId="0" borderId="0" applyFont="1" applyFill="1" applyBorder="1" applyAlignment="1">
      <alignment horizontal="center" vertical="center"/>
    </xf>
    <xf numFmtId="0" fontId="0" fillId="0" borderId="0" applyFont="1" applyFill="1" applyBorder="1" applyAlignment="1">
      <alignment horizontal="left" vertical="center"/>
    </xf>
    <xf numFmtId="0" fontId="88" fillId="0" borderId="19" applyFont="1" applyFill="1" applyBorder="1"/>
    <xf numFmtId="0" fontId="39" fillId="0" borderId="0" applyFont="1" applyFill="1" applyAlignment="1">
      <alignment horizontal="right"/>
    </xf>
    <xf numFmtId="2" fontId="0" fillId="0" borderId="0" applyNumberFormat="1" applyFont="1" applyFill="1" applyBorder="1"/>
    <xf numFmtId="166" fontId="44" fillId="0" borderId="0" applyNumberFormat="1"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166" fontId="44" fillId="0" borderId="0" applyNumberFormat="1" applyFont="1" applyFill="1"/>
    <xf numFmtId="169" fontId="44" fillId="0" borderId="0" applyNumberFormat="1" applyFont="1" applyFill="1"/>
    <xf numFmtId="17" fontId="44" fillId="0" borderId="0" applyNumberFormat="1"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0" fillId="0" borderId="0" applyFont="1" applyFill="1"/>
    <xf numFmtId="0" fontId="88" fillId="30" borderId="0" applyFont="1" applyFill="1"/>
    <xf numFmtId="49" fontId="0" fillId="0" borderId="0" applyNumberFormat="1" applyFont="1" applyFill="1" applyBorder="1" applyAlignment="1">
      <alignment horizontal="left" vertical="center"/>
    </xf>
    <xf numFmtId="49" fontId="0" fillId="0" borderId="0" applyNumberFormat="1" applyFont="1" applyFill="1"/>
    <xf numFmtId="0" fontId="43" fillId="30" borderId="0" applyFont="1" applyFill="1" applyAlignment="1">
      <alignment horizontal="center"/>
    </xf>
    <xf numFmtId="0" fontId="82" fillId="0" borderId="0" applyFont="1" applyFill="1"/>
    <xf numFmtId="0" fontId="43" fillId="0" borderId="0" applyFont="1" applyFill="1" applyAlignment="1">
      <alignment horizontal="left"/>
    </xf>
    <xf numFmtId="0" fontId="43" fillId="0" borderId="0" applyFont="1" applyFill="1" applyAlignment="1">
      <alignment horizontal="center"/>
    </xf>
    <xf numFmtId="0" fontId="82" fillId="0" borderId="0" applyFont="1" applyFill="1" applyAlignment="1">
      <alignment horizontal="right"/>
    </xf>
    <xf numFmtId="0" fontId="43" fillId="0" borderId="0" applyFont="1" applyFill="1" applyBorder="1" applyAlignment="1">
      <alignment horizontal="left"/>
    </xf>
    <xf numFmtId="16" fontId="82" fillId="30" borderId="0" applyNumberFormat="1" applyFont="1" applyFill="1" applyBorder="1" applyAlignment="1">
      <alignment horizontal="left" textRotation="90" wrapText="1"/>
    </xf>
    <xf numFmtId="0" fontId="82" fillId="0" borderId="0" applyFont="1" applyFill="1"/>
    <xf numFmtId="164" fontId="88" fillId="30" borderId="0" applyNumberFormat="1" applyFont="1" applyFill="1"/>
    <xf numFmtId="0" fontId="82" fillId="0" borderId="0" applyFont="1" applyFill="1" applyBorder="1" applyAlignment="1">
      <alignment horizontal="left" vertical="top" wrapText="1"/>
    </xf>
    <xf numFmtId="166" fontId="88" fillId="0" borderId="0" applyNumberFormat="1" applyFont="1" applyFill="1" applyBorder="1" applyAlignment="1">
      <alignment horizontal="center"/>
    </xf>
    <xf numFmtId="166" fontId="88" fillId="0" borderId="25" applyNumberFormat="1" applyFont="1" applyFill="1" applyBorder="1" applyAlignment="1">
      <alignment horizontal="center"/>
    </xf>
    <xf numFmtId="2" fontId="88" fillId="0" borderId="0" applyNumberFormat="1" applyFont="1" applyFill="1" applyBorder="1" applyAlignment="1">
      <alignment horizontal="center"/>
    </xf>
    <xf numFmtId="166" fontId="0" fillId="0" borderId="0" applyNumberFormat="1" applyFont="1" applyFill="1" applyBorder="1" applyAlignment="1">
      <alignment horizontal="center"/>
    </xf>
    <xf numFmtId="2" fontId="88" fillId="0" borderId="0" applyNumberFormat="1" applyFont="1" applyFill="1"/>
    <xf numFmtId="166" fontId="0" fillId="34" borderId="0" applyNumberFormat="1" applyFont="1" applyFill="1" applyBorder="1" applyAlignment="1">
      <alignment horizontal="right"/>
    </xf>
    <xf numFmtId="2" fontId="0" fillId="34" borderId="0" applyNumberFormat="1" applyFont="1" applyFill="1" applyBorder="1" applyAlignment="1">
      <alignment horizontal="right"/>
    </xf>
    <xf numFmtId="0" fontId="49" fillId="30" borderId="0" applyFont="1" applyFill="1" applyAlignment="1">
      <alignment horizontal="left"/>
    </xf>
    <xf numFmtId="0" fontId="88" fillId="0" borderId="0" applyFont="1" applyFill="1" applyBorder="1"/>
    <xf numFmtId="0" fontId="43" fillId="30" borderId="0" applyFont="1" applyFill="1" applyAlignment="1">
      <alignment horizontal="right"/>
    </xf>
    <xf numFmtId="0" fontId="43" fillId="33" borderId="0" applyFont="1" applyFill="1" applyBorder="1" applyAlignment="1">
      <alignment horizontal="right"/>
    </xf>
    <xf numFmtId="0" fontId="88" fillId="0" borderId="0" applyFont="1" applyFill="1"/>
    <xf numFmtId="0" fontId="0" fillId="0" borderId="0" applyFont="1" applyFill="1" applyAlignment="1">
      <alignment horizontal="center"/>
    </xf>
    <xf numFmtId="0" fontId="0" fillId="0" borderId="0" applyFont="1" applyFill="1" applyBorder="1"/>
    <xf numFmtId="0" fontId="0" fillId="0" borderId="0" applyFont="1" applyFill="1" applyBorder="1" applyAlignment="1">
      <alignment horizontal="right"/>
    </xf>
    <xf numFmtId="0" fontId="0" fillId="0" borderId="0" applyNumberFormat="1" applyFont="1" applyFill="1" applyBorder="1" applyAlignment="1">
      <alignment horizontal="center"/>
    </xf>
    <xf numFmtId="166" fontId="88" fillId="33" borderId="0" applyNumberFormat="1" applyFont="1" applyFill="1" applyBorder="1" applyAlignment="1">
      <alignment horizontal="center"/>
    </xf>
    <xf numFmtId="2" fontId="88" fillId="33" borderId="0" applyNumberFormat="1" applyFont="1" applyFill="1" applyBorder="1" applyAlignment="1">
      <alignment horizontal="center"/>
    </xf>
    <xf numFmtId="0" fontId="43" fillId="30" borderId="0" applyFont="1" applyFill="1" applyBorder="1"/>
    <xf numFmtId="0" fontId="44" fillId="0" borderId="0" applyFont="1" applyFill="1" applyAlignment="1">
      <alignment horizontal="centerContinuous"/>
    </xf>
    <xf numFmtId="0" fontId="50" fillId="0" borderId="0" applyFont="1" applyFill="1" applyAlignment="1">
      <alignment horizontal="right"/>
    </xf>
    <xf numFmtId="0" fontId="0" fillId="0" borderId="0" applyFont="1" applyFill="1" applyBorder="1" applyAlignment="1">
      <alignment horizontal="center"/>
    </xf>
    <xf numFmtId="0" fontId="0" fillId="35" borderId="0" applyFont="1" applyFill="1" applyBorder="1"/>
    <xf numFmtId="0" fontId="0" fillId="35" borderId="0" applyFont="1" applyFill="1"/>
    <xf numFmtId="0" fontId="45" fillId="0" borderId="0" applyFont="1" applyFill="1" applyBorder="1" applyAlignment="1">
      <alignment vertical="center"/>
    </xf>
    <xf numFmtId="166" fontId="0" fillId="0" borderId="26" applyNumberFormat="1" applyFont="1" applyFill="1" applyBorder="1"/>
    <xf numFmtId="166" fontId="0" fillId="0" borderId="27" applyNumberFormat="1" applyFont="1" applyFill="1" applyBorder="1"/>
    <xf numFmtId="166" fontId="0" fillId="33" borderId="28" applyNumberFormat="1" applyFont="1" applyFill="1" applyBorder="1"/>
    <xf numFmtId="166" fontId="0" fillId="33" borderId="29" applyNumberFormat="1" applyFont="1" applyFill="1" applyBorder="1"/>
    <xf numFmtId="166" fontId="0" fillId="0" borderId="28" applyNumberFormat="1" applyFont="1" applyFill="1" applyBorder="1"/>
    <xf numFmtId="166" fontId="0" fillId="0" borderId="29" applyNumberFormat="1" applyFont="1" applyFill="1" applyBorder="1"/>
    <xf numFmtId="166" fontId="0" fillId="33" borderId="30" applyNumberFormat="1" applyFont="1" applyFill="1" applyBorder="1"/>
    <xf numFmtId="166" fontId="0" fillId="33" borderId="31" applyNumberFormat="1" applyFont="1" applyFill="1" applyBorder="1"/>
    <xf numFmtId="166" fontId="0" fillId="0" borderId="32" applyNumberFormat="1" applyFont="1" applyFill="1" applyBorder="1"/>
    <xf numFmtId="166" fontId="0" fillId="0" borderId="27" applyNumberFormat="1" applyFont="1" applyFill="1" applyBorder="1"/>
    <xf numFmtId="166" fontId="0" fillId="33" borderId="29" applyNumberFormat="1" applyFont="1" applyFill="1" applyBorder="1"/>
    <xf numFmtId="166" fontId="0" fillId="0" borderId="29" applyNumberFormat="1" applyFont="1" applyFill="1" applyBorder="1"/>
    <xf numFmtId="166" fontId="0" fillId="33" borderId="33" applyNumberFormat="1" applyFont="1" applyFill="1" applyBorder="1"/>
    <xf numFmtId="166" fontId="0" fillId="33" borderId="31" applyNumberFormat="1" applyFont="1" applyFill="1" applyBorder="1"/>
    <xf numFmtId="0" fontId="39" fillId="0" borderId="0" applyFont="1" applyFill="1" applyBorder="1" applyAlignment="1">
      <alignment horizontal="right" vertical="center"/>
    </xf>
    <xf numFmtId="39" fontId="0" fillId="0" borderId="26" applyNumberFormat="1" applyFont="1" applyFill="1" applyBorder="1"/>
    <xf numFmtId="39" fontId="0" fillId="33" borderId="28" applyNumberFormat="1" applyFont="1" applyFill="1" applyBorder="1"/>
    <xf numFmtId="39" fontId="0" fillId="0" borderId="28" applyNumberFormat="1" applyFont="1" applyFill="1" applyBorder="1"/>
    <xf numFmtId="39" fontId="0" fillId="33" borderId="30" applyNumberFormat="1" applyFont="1" applyFill="1" applyBorder="1"/>
    <xf numFmtId="0" fontId="43" fillId="0" borderId="7" applyFont="1" applyFill="1" applyBorder="1" applyAlignment="1">
      <alignment horizontal="center" wrapText="1"/>
    </xf>
    <xf numFmtId="0" fontId="0" fillId="33" borderId="32" applyFont="1" applyFill="1" applyBorder="1"/>
    <xf numFmtId="0" fontId="0" fillId="33" borderId="32" applyFont="1" applyFill="1" applyBorder="1"/>
    <xf numFmtId="0" fontId="0" fillId="33" borderId="33" applyFont="1" applyFill="1" applyBorder="1"/>
    <xf numFmtId="0" fontId="43" fillId="0" borderId="7" applyFont="1" applyFill="1" applyBorder="1" applyAlignment="1">
      <alignment horizontal="center"/>
    </xf>
    <xf numFmtId="0" fontId="57" fillId="33" borderId="0" applyFont="1" applyFill="1" applyBorder="1" applyAlignment="1">
      <alignment horizontal="right"/>
    </xf>
    <xf numFmtId="0" fontId="5" fillId="0" borderId="23" applyFont="1" applyFill="1" applyBorder="1" applyAlignment="1">
      <alignment horizontal="right"/>
    </xf>
    <xf numFmtId="0" fontId="54" fillId="0" borderId="26" applyFont="1" applyFill="1" applyBorder="1" applyAlignment="1">
      <alignment vertical="center"/>
    </xf>
    <xf numFmtId="0" fontId="88" fillId="0" borderId="32" applyFont="1" applyFill="1" applyBorder="1" applyAlignment="1">
      <alignment vertical="center"/>
    </xf>
    <xf numFmtId="0" fontId="54" fillId="0" borderId="32" applyFont="1" applyFill="1" applyBorder="1" applyAlignment="1">
      <alignment vertical="center"/>
    </xf>
    <xf numFmtId="0" fontId="54" fillId="0" borderId="27" applyFont="1" applyFill="1" applyBorder="1" applyAlignment="1">
      <alignment vertical="center"/>
    </xf>
    <xf numFmtId="0" fontId="41" fillId="0" borderId="30" applyFont="1" applyFill="1" applyBorder="1" applyAlignment="1">
      <alignment horizontal="center"/>
    </xf>
    <xf numFmtId="0" fontId="41" fillId="0" borderId="33" applyFont="1" applyFill="1" applyBorder="1" applyAlignment="1">
      <alignment horizontal="center"/>
    </xf>
    <xf numFmtId="0" fontId="41" fillId="0" borderId="3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Font="1" applyFill="1" applyBorder="1"/>
    <xf numFmtId="0" fontId="43" fillId="33" borderId="35" applyFont="1" applyFill="1" applyBorder="1"/>
    <xf numFmtId="0" fontId="43" fillId="33" borderId="36" applyFont="1" applyFill="1" applyBorder="1"/>
    <xf numFmtId="0" fontId="62" fillId="35" borderId="0" applyFont="1" applyFill="1"/>
    <xf numFmtId="168" fontId="62" fillId="35" borderId="0" applyNumberFormat="1" applyFont="1" applyFill="1"/>
    <xf numFmtId="0" fontId="20" fillId="0" borderId="7" applyFont="1" applyFill="1" applyBorder="1" applyAlignment="1">
      <alignment horizontal="center"/>
    </xf>
    <xf numFmtId="0" fontId="5" fillId="0" borderId="26" applyFont="1" applyFill="1" applyBorder="1" applyAlignment="1">
      <alignment horizontal="center"/>
    </xf>
    <xf numFmtId="0" fontId="5" fillId="0" borderId="27" applyFont="1" applyFill="1" applyBorder="1" applyAlignment="1">
      <alignment horizontal="center"/>
    </xf>
    <xf numFmtId="0" fontId="5" fillId="33" borderId="28" applyFont="1" applyFill="1" applyBorder="1" applyAlignment="1">
      <alignment horizontal="center"/>
    </xf>
    <xf numFmtId="0" fontId="5" fillId="33" borderId="29" applyFont="1" applyFill="1" applyBorder="1" applyAlignment="1">
      <alignment horizontal="center"/>
    </xf>
    <xf numFmtId="0" fontId="5" fillId="0" borderId="28" applyFont="1" applyFill="1" applyBorder="1" applyAlignment="1">
      <alignment horizontal="center"/>
    </xf>
    <xf numFmtId="0" fontId="5" fillId="0" borderId="29" applyFont="1" applyFill="1" applyBorder="1" applyAlignment="1">
      <alignment horizontal="center"/>
    </xf>
    <xf numFmtId="0" fontId="5" fillId="33" borderId="30" applyFont="1" applyFill="1" applyBorder="1" applyAlignment="1">
      <alignment horizontal="center"/>
    </xf>
    <xf numFmtId="0" fontId="5" fillId="33" borderId="31" applyFont="1" applyFill="1" applyBorder="1" applyAlignment="1">
      <alignment horizontal="center"/>
    </xf>
    <xf numFmtId="3" fontId="0" fillId="0" borderId="37" applyNumberFormat="1" applyFont="1" applyFill="1" applyBorder="1"/>
    <xf numFmtId="3" fontId="88" fillId="33" borderId="38" applyNumberFormat="1" applyFont="1" applyFill="1" applyBorder="1"/>
    <xf numFmtId="3" fontId="0" fillId="0" borderId="38" applyNumberFormat="1" applyFont="1" applyFill="1" applyBorder="1"/>
    <xf numFmtId="3" fontId="88" fillId="33" borderId="39" applyNumberFormat="1" applyFont="1" applyFill="1" applyBorder="1"/>
    <xf numFmtId="0" fontId="43" fillId="0" borderId="7" applyFont="1" applyFill="1" applyBorder="1"/>
    <xf numFmtId="0" fontId="0" fillId="0" borderId="0" applyFont="1" applyFill="1" applyBorder="1" applyAlignment="1">
      <alignment horizontal="left"/>
    </xf>
    <xf numFmtId="0" fontId="43" fillId="0" borderId="37" applyFont="1" applyFill="1" applyBorder="1" applyAlignment="1">
      <alignment horizontal="center"/>
    </xf>
    <xf numFmtId="0" fontId="43" fillId="0" borderId="37" applyFont="1" applyFill="1" applyBorder="1"/>
    <xf numFmtId="0" fontId="0" fillId="30" borderId="37" applyFont="1" applyFill="1" applyBorder="1" applyAlignment="1">
      <alignment horizontal="left"/>
    </xf>
    <xf numFmtId="0" fontId="0" fillId="30" borderId="38" applyFont="1" applyFill="1" applyBorder="1" applyAlignment="1">
      <alignment horizontal="left"/>
    </xf>
    <xf numFmtId="0" fontId="0" fillId="30" borderId="39" applyFont="1" applyFill="1" applyBorder="1" applyAlignment="1">
      <alignment horizontal="left"/>
    </xf>
    <xf numFmtId="0" fontId="0" fillId="0" borderId="37" applyFont="1" applyFill="1" applyBorder="1" applyAlignment="1">
      <alignment horizontal="left"/>
    </xf>
    <xf numFmtId="0" fontId="0" fillId="33" borderId="38" applyFont="1" applyFill="1" applyBorder="1" applyAlignment="1">
      <alignment horizontal="left"/>
    </xf>
    <xf numFmtId="0" fontId="0" fillId="0" borderId="38" applyFont="1" applyFill="1" applyBorder="1" applyAlignment="1">
      <alignment horizontal="left"/>
    </xf>
    <xf numFmtId="0" fontId="0" fillId="33"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33" borderId="28" applyNumberFormat="1" applyFont="1" applyFill="1" applyBorder="1" applyAlignment="1">
      <alignment horizontal="right"/>
    </xf>
    <xf numFmtId="166" fontId="0" fillId="33" borderId="29" applyNumberFormat="1" applyFont="1" applyFill="1" applyBorder="1" applyAlignment="1">
      <alignment horizontal="right"/>
    </xf>
    <xf numFmtId="166" fontId="0" fillId="0" borderId="28" applyNumberFormat="1" applyFont="1" applyFill="1" applyBorder="1" applyAlignment="1">
      <alignment horizontal="right"/>
    </xf>
    <xf numFmtId="166" fontId="0" fillId="0" borderId="29" applyNumberFormat="1" applyFont="1" applyFill="1" applyBorder="1" applyAlignment="1">
      <alignment horizontal="right"/>
    </xf>
    <xf numFmtId="166" fontId="0" fillId="33" borderId="30" applyNumberFormat="1" applyFont="1" applyFill="1" applyBorder="1" applyAlignment="1">
      <alignment horizontal="right"/>
    </xf>
    <xf numFmtId="166" fontId="0" fillId="33" borderId="33" applyNumberFormat="1" applyFont="1" applyFill="1" applyBorder="1" applyAlignment="1">
      <alignment horizontal="right"/>
    </xf>
    <xf numFmtId="166" fontId="0" fillId="33"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33" borderId="28" applyNumberFormat="1" applyFont="1" applyFill="1" applyBorder="1" applyAlignment="1">
      <alignment horizontal="right"/>
    </xf>
    <xf numFmtId="2" fontId="0" fillId="0" borderId="28" applyNumberFormat="1" applyFont="1" applyFill="1" applyBorder="1" applyAlignment="1">
      <alignment horizontal="right"/>
    </xf>
    <xf numFmtId="2" fontId="0" fillId="33" borderId="30" applyNumberFormat="1" applyFont="1" applyFill="1" applyBorder="1" applyAlignment="1">
      <alignment horizontal="right"/>
    </xf>
    <xf numFmtId="2" fontId="0" fillId="33" borderId="33" applyNumberFormat="1" applyFont="1" applyFill="1" applyBorder="1" applyAlignment="1">
      <alignment horizontal="right"/>
    </xf>
    <xf numFmtId="0" fontId="0" fillId="30" borderId="37" applyFont="1" applyFill="1" applyBorder="1"/>
    <xf numFmtId="0" fontId="0" fillId="30" borderId="38" applyFont="1" applyFill="1" applyBorder="1"/>
    <xf numFmtId="0" fontId="0" fillId="30" borderId="39" applyFont="1" applyFill="1" applyBorder="1"/>
    <xf numFmtId="2" fontId="0" fillId="0" borderId="26" applyNumberFormat="1" applyFont="1" applyFill="1" applyBorder="1"/>
    <xf numFmtId="166" fontId="0" fillId="0" borderId="32" applyNumberFormat="1" applyFont="1" applyFill="1" applyBorder="1"/>
    <xf numFmtId="2" fontId="0" fillId="0" borderId="32" applyNumberFormat="1" applyFont="1" applyFill="1" applyBorder="1"/>
    <xf numFmtId="2" fontId="0" fillId="33" borderId="28" applyNumberFormat="1" applyFont="1" applyFill="1" applyBorder="1"/>
    <xf numFmtId="2" fontId="0" fillId="0" borderId="28" applyNumberFormat="1" applyFont="1" applyFill="1" applyBorder="1"/>
    <xf numFmtId="166" fontId="0" fillId="0" borderId="29" applyNumberFormat="1" applyFont="1" applyFill="1" applyBorder="1"/>
    <xf numFmtId="2" fontId="0" fillId="33" borderId="30" applyNumberFormat="1" applyFont="1" applyFill="1" applyBorder="1"/>
    <xf numFmtId="166" fontId="0" fillId="33" borderId="33" applyNumberFormat="1" applyFont="1" applyFill="1" applyBorder="1"/>
    <xf numFmtId="2" fontId="0" fillId="33" borderId="33" applyNumberFormat="1" applyFont="1" applyFill="1" applyBorder="1"/>
    <xf numFmtId="2" fontId="88" fillId="0" borderId="28" applyNumberFormat="1" applyFont="1" applyFill="1" applyBorder="1"/>
    <xf numFmtId="166" fontId="88" fillId="0" borderId="29" applyNumberFormat="1" applyFont="1" applyFill="1" applyBorder="1"/>
    <xf numFmtId="2" fontId="88" fillId="33" borderId="30" applyNumberFormat="1" applyFont="1" applyFill="1" applyBorder="1"/>
    <xf numFmtId="166" fontId="88" fillId="33" borderId="33" applyNumberFormat="1" applyFont="1" applyFill="1" applyBorder="1"/>
    <xf numFmtId="2" fontId="88" fillId="33" borderId="33" applyNumberFormat="1" applyFont="1" applyFill="1" applyBorder="1"/>
    <xf numFmtId="166" fontId="88" fillId="33" borderId="31" applyNumberFormat="1" applyFont="1" applyFill="1" applyBorder="1"/>
    <xf numFmtId="166" fontId="0" fillId="0" borderId="28" applyNumberFormat="1" applyFont="1" applyFill="1" applyBorder="1"/>
    <xf numFmtId="166" fontId="88" fillId="0" borderId="28" applyNumberFormat="1" applyFont="1" applyFill="1" applyBorder="1"/>
    <xf numFmtId="166" fontId="88" fillId="33" borderId="30" applyNumberFormat="1" applyFont="1" applyFill="1" applyBorder="1"/>
    <xf numFmtId="0" fontId="88" fillId="0" borderId="37" applyFont="1" applyFill="1" applyBorder="1" applyAlignment="1">
      <alignment wrapText="1"/>
    </xf>
    <xf numFmtId="0" fontId="0" fillId="0" borderId="38" applyFont="1" applyFill="1" applyBorder="1"/>
    <xf numFmtId="0" fontId="0" fillId="0" borderId="39" applyFont="1" applyFill="1" applyBorder="1"/>
    <xf numFmtId="0" fontId="88" fillId="0" borderId="37" applyFont="1" applyFill="1" applyBorder="1"/>
    <xf numFmtId="0" fontId="0" fillId="0" borderId="37" applyFont="1" applyFill="1" applyBorder="1"/>
    <xf numFmtId="0" fontId="0" fillId="33" borderId="39" applyFont="1" applyFill="1" applyBorder="1"/>
    <xf numFmtId="0" fontId="21" fillId="0" borderId="26" applyFont="1" applyFill="1" applyBorder="1" applyAlignment="1">
      <alignment horizontal="left"/>
    </xf>
    <xf numFmtId="0" fontId="21" fillId="0" borderId="32" applyFont="1" applyFill="1" applyBorder="1" applyAlignment="1">
      <alignment horizontal="left"/>
    </xf>
    <xf numFmtId="0" fontId="21" fillId="0" borderId="32" applyFont="1" applyFill="1" applyBorder="1"/>
    <xf numFmtId="0" fontId="21" fillId="0" borderId="27" applyFont="1" applyFill="1" applyBorder="1"/>
    <xf numFmtId="0" fontId="22" fillId="0" borderId="30" applyFont="1" applyFill="1" applyBorder="1" applyAlignment="1">
      <alignment horizontal="center"/>
    </xf>
    <xf numFmtId="0" fontId="22" fillId="0" borderId="33" applyFont="1" applyFill="1" applyBorder="1" applyAlignment="1">
      <alignment horizontal="center"/>
    </xf>
    <xf numFmtId="0" fontId="22" fillId="0" borderId="3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5" fillId="0" borderId="23" applyFont="1" applyFill="1" applyBorder="1" applyAlignment="1">
      <alignment horizontal="right"/>
    </xf>
    <xf numFmtId="0" fontId="43" fillId="34" borderId="40" applyFont="1" applyFill="1" applyBorder="1" applyAlignment="1">
      <alignment horizontal="right"/>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0" fontId="43" fillId="33" borderId="34" applyNumberFormat="1" applyFont="1" applyFill="1" applyBorder="1" applyAlignment="1">
      <alignment horizontal="center"/>
    </xf>
    <xf numFmtId="0" fontId="43" fillId="33" borderId="35" applyNumberFormat="1" applyFont="1" applyFill="1" applyBorder="1" applyAlignment="1">
      <alignment horizontal="center"/>
    </xf>
    <xf numFmtId="0" fontId="43" fillId="33" borderId="36" applyNumberFormat="1" applyFont="1" applyFill="1" applyBorder="1" applyAlignment="1">
      <alignment horizontal="center"/>
    </xf>
    <xf numFmtId="0" fontId="0" fillId="0" borderId="37" applyFont="1" applyFill="1" applyBorder="1" applyAlignment="1">
      <alignment horizontal="left"/>
    </xf>
    <xf numFmtId="0" fontId="0" fillId="0" borderId="39" applyFont="1" applyFill="1" applyBorder="1" applyAlignment="1">
      <alignment horizontal="left"/>
    </xf>
    <xf numFmtId="166" fontId="0" fillId="0" borderId="26" applyNumberFormat="1" applyFont="1" applyFill="1" applyBorder="1" applyAlignment="1">
      <alignment horizontal="right"/>
    </xf>
    <xf numFmtId="166" fontId="0" fillId="0" borderId="32" applyNumberFormat="1" applyFont="1" applyFill="1" applyBorder="1" applyAlignment="1">
      <alignment horizontal="right"/>
    </xf>
    <xf numFmtId="166" fontId="0" fillId="0" borderId="27" applyNumberFormat="1" applyFont="1" applyFill="1" applyBorder="1" applyAlignment="1">
      <alignment horizontal="right"/>
    </xf>
    <xf numFmtId="166" fontId="0" fillId="0" borderId="30" applyNumberFormat="1" applyFont="1" applyFill="1" applyBorder="1" applyAlignment="1">
      <alignment horizontal="right"/>
    </xf>
    <xf numFmtId="166" fontId="0" fillId="0" borderId="33" applyNumberFormat="1" applyFont="1" applyFill="1" applyBorder="1" applyAlignment="1">
      <alignment horizontal="right"/>
    </xf>
    <xf numFmtId="166" fontId="0" fillId="0" borderId="31" applyNumberFormat="1" applyFont="1" applyFill="1" applyBorder="1" applyAlignment="1">
      <alignment horizontal="right"/>
    </xf>
    <xf numFmtId="2" fontId="0" fillId="0" borderId="26" applyNumberFormat="1" applyFont="1" applyFill="1" applyBorder="1" applyAlignment="1">
      <alignment horizontal="right"/>
    </xf>
    <xf numFmtId="2" fontId="0" fillId="0" borderId="32" applyNumberFormat="1" applyFont="1" applyFill="1" applyBorder="1" applyAlignment="1">
      <alignment horizontal="right"/>
    </xf>
    <xf numFmtId="2" fontId="0" fillId="0" borderId="30" applyNumberFormat="1" applyFont="1" applyFill="1" applyBorder="1" applyAlignment="1">
      <alignment horizontal="right"/>
    </xf>
    <xf numFmtId="2" fontId="0" fillId="0" borderId="33" applyNumberFormat="1" applyFont="1" applyFill="1" applyBorder="1" applyAlignment="1">
      <alignment horizontal="right"/>
    </xf>
    <xf numFmtId="2" fontId="0" fillId="0" borderId="34" applyNumberFormat="1" applyFont="1" applyFill="1" applyBorder="1" applyAlignment="1">
      <alignment horizontal="right"/>
    </xf>
    <xf numFmtId="166" fontId="0" fillId="0" borderId="35" applyNumberFormat="1" applyFont="1" applyFill="1" applyBorder="1" applyAlignment="1">
      <alignment horizontal="right"/>
    </xf>
    <xf numFmtId="2" fontId="0" fillId="0" borderId="35" applyNumberFormat="1" applyFont="1" applyFill="1" applyBorder="1" applyAlignment="1">
      <alignment horizontal="right"/>
    </xf>
    <xf numFmtId="166" fontId="0" fillId="0" borderId="36" applyNumberFormat="1" applyFont="1" applyFill="1" applyBorder="1" applyAlignment="1">
      <alignment horizontal="right"/>
    </xf>
    <xf numFmtId="166" fontId="0" fillId="0" borderId="34" applyNumberFormat="1" applyFont="1" applyFill="1" applyBorder="1" applyAlignment="1">
      <alignment horizontal="right"/>
    </xf>
    <xf numFmtId="0" fontId="0" fillId="34" borderId="37" applyFont="1" applyFill="1" applyBorder="1" applyAlignment="1">
      <alignment horizontal="left"/>
    </xf>
    <xf numFmtId="0" fontId="0" fillId="34" borderId="38" applyFont="1" applyFill="1" applyBorder="1" applyAlignment="1">
      <alignment horizontal="left"/>
    </xf>
    <xf numFmtId="0" fontId="0" fillId="34" borderId="39" applyFont="1" applyFill="1" applyBorder="1" applyAlignment="1">
      <alignment horizontal="left"/>
    </xf>
    <xf numFmtId="166" fontId="0" fillId="34" borderId="26" applyNumberFormat="1" applyFont="1" applyFill="1" applyBorder="1" applyAlignment="1">
      <alignment horizontal="right"/>
    </xf>
    <xf numFmtId="166" fontId="0" fillId="34" borderId="32" applyNumberFormat="1" applyFont="1" applyFill="1" applyBorder="1" applyAlignment="1">
      <alignment horizontal="right"/>
    </xf>
    <xf numFmtId="166" fontId="0" fillId="34" borderId="27" applyNumberFormat="1" applyFont="1" applyFill="1" applyBorder="1" applyAlignment="1">
      <alignment horizontal="right"/>
    </xf>
    <xf numFmtId="166" fontId="0" fillId="34" borderId="28" applyNumberFormat="1" applyFont="1" applyFill="1" applyBorder="1" applyAlignment="1">
      <alignment horizontal="right"/>
    </xf>
    <xf numFmtId="166" fontId="0" fillId="34" borderId="29" applyNumberFormat="1" applyFont="1" applyFill="1" applyBorder="1" applyAlignment="1">
      <alignment horizontal="right"/>
    </xf>
    <xf numFmtId="166" fontId="0" fillId="34" borderId="30" applyNumberFormat="1" applyFont="1" applyFill="1" applyBorder="1" applyAlignment="1">
      <alignment horizontal="right"/>
    </xf>
    <xf numFmtId="166" fontId="0" fillId="34" borderId="33" applyNumberFormat="1" applyFont="1" applyFill="1" applyBorder="1" applyAlignment="1">
      <alignment horizontal="right"/>
    </xf>
    <xf numFmtId="166" fontId="0" fillId="34" borderId="31" applyNumberFormat="1" applyFont="1" applyFill="1" applyBorder="1" applyAlignment="1">
      <alignment horizontal="right"/>
    </xf>
    <xf numFmtId="166" fontId="0" fillId="34" borderId="34" applyNumberFormat="1" applyFont="1" applyFill="1" applyBorder="1" applyAlignment="1">
      <alignment horizontal="right"/>
    </xf>
    <xf numFmtId="166" fontId="0" fillId="34" borderId="35" applyNumberFormat="1" applyFont="1" applyFill="1" applyBorder="1" applyAlignment="1">
      <alignment horizontal="right"/>
    </xf>
    <xf numFmtId="166" fontId="0" fillId="34" borderId="36" applyNumberFormat="1" applyFont="1" applyFill="1" applyBorder="1" applyAlignment="1">
      <alignment horizontal="right"/>
    </xf>
    <xf numFmtId="2" fontId="0" fillId="34" borderId="26" applyNumberFormat="1" applyFont="1" applyFill="1" applyBorder="1" applyAlignment="1">
      <alignment horizontal="right"/>
    </xf>
    <xf numFmtId="2" fontId="0" fillId="34" borderId="32" applyNumberFormat="1" applyFont="1" applyFill="1" applyBorder="1" applyAlignment="1">
      <alignment horizontal="right"/>
    </xf>
    <xf numFmtId="2" fontId="0" fillId="34" borderId="28" applyNumberFormat="1" applyFont="1" applyFill="1" applyBorder="1" applyAlignment="1">
      <alignment horizontal="right"/>
    </xf>
    <xf numFmtId="2" fontId="0" fillId="34" borderId="30" applyNumberFormat="1" applyFont="1" applyFill="1" applyBorder="1" applyAlignment="1">
      <alignment horizontal="right"/>
    </xf>
    <xf numFmtId="2" fontId="0" fillId="34" borderId="33" applyNumberFormat="1" applyFont="1" applyFill="1" applyBorder="1" applyAlignment="1">
      <alignment horizontal="right"/>
    </xf>
    <xf numFmtId="2" fontId="0" fillId="34" borderId="34" applyNumberFormat="1" applyFont="1" applyFill="1" applyBorder="1" applyAlignment="1">
      <alignment horizontal="right"/>
    </xf>
    <xf numFmtId="2" fontId="0" fillId="34" borderId="35" applyNumberFormat="1" applyFont="1" applyFill="1" applyBorder="1" applyAlignment="1">
      <alignment horizontal="right"/>
    </xf>
    <xf numFmtId="0" fontId="88" fillId="0" borderId="19" applyFont="1" applyFill="1" applyBorder="1"/>
    <xf numFmtId="0" fontId="88" fillId="30" borderId="41" applyFont="1" applyFill="1" applyBorder="1"/>
    <xf numFmtId="0" fontId="27" fillId="0" borderId="34" applyFont="1" applyFill="1" applyBorder="1" applyAlignment="1">
      <alignment horizontal="center" wrapText="1"/>
    </xf>
    <xf numFmtId="0" fontId="27" fillId="0" borderId="35" applyFont="1" applyFill="1" applyBorder="1" applyAlignment="1">
      <alignment horizontal="center" wrapText="1"/>
    </xf>
    <xf numFmtId="0" fontId="27" fillId="0" borderId="36" applyFont="1" applyFill="1" applyBorder="1" applyAlignment="1">
      <alignment horizontal="center" wrapText="1"/>
    </xf>
    <xf numFmtId="166" fontId="0" fillId="0" borderId="26" applyNumberFormat="1" applyFont="1" applyFill="1" applyBorder="1" applyAlignment="1">
      <alignment horizontal="center"/>
    </xf>
    <xf numFmtId="166" fontId="0" fillId="0" borderId="32" applyNumberFormat="1" applyFont="1" applyFill="1" applyBorder="1" applyAlignment="1">
      <alignment horizontal="center"/>
    </xf>
    <xf numFmtId="166" fontId="0" fillId="0" borderId="27"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5" fillId="0" borderId="30" applyFont="1" applyFill="1" applyBorder="1" applyAlignment="1">
      <alignment horizontal="center"/>
    </xf>
    <xf numFmtId="0" fontId="5" fillId="0" borderId="3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88" fillId="30" borderId="41" applyFont="1" applyFill="1" applyBorder="1"/>
    <xf numFmtId="2" fontId="0" fillId="0" borderId="26" applyNumberFormat="1" applyFont="1" applyFill="1" applyBorder="1" applyAlignment="1">
      <alignment horizontal="center"/>
    </xf>
    <xf numFmtId="2" fontId="0" fillId="0" borderId="32" applyNumberFormat="1" applyFont="1" applyFill="1" applyBorder="1" applyAlignment="1">
      <alignment horizontal="center"/>
    </xf>
    <xf numFmtId="2" fontId="0" fillId="0" borderId="27" applyNumberFormat="1" applyFont="1" applyFill="1" applyBorder="1" applyAlignment="1">
      <alignment horizontal="center"/>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0" fillId="0" borderId="28" applyNumberFormat="1" applyFont="1" applyFill="1" applyBorder="1" applyAlignment="1">
      <alignment horizontal="center"/>
    </xf>
    <xf numFmtId="2" fontId="0"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166" fontId="88" fillId="33" borderId="28" applyNumberFormat="1" applyFont="1" applyFill="1" applyBorder="1" applyAlignment="1">
      <alignment horizontal="center"/>
    </xf>
    <xf numFmtId="166" fontId="88" fillId="33" borderId="29"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33" borderId="30" applyNumberFormat="1" applyFont="1" applyFill="1" applyBorder="1" applyAlignment="1">
      <alignment horizontal="center"/>
    </xf>
    <xf numFmtId="166" fontId="88" fillId="33" borderId="33" applyNumberFormat="1" applyFont="1" applyFill="1" applyBorder="1" applyAlignment="1">
      <alignment horizontal="center"/>
    </xf>
    <xf numFmtId="166" fontId="88" fillId="33" borderId="31" applyNumberFormat="1" applyFont="1" applyFill="1" applyBorder="1" applyAlignment="1">
      <alignment horizontal="center"/>
    </xf>
    <xf numFmtId="0" fontId="88" fillId="0" borderId="42" applyFont="1" applyFill="1" applyBorder="1"/>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0" fontId="0" fillId="35" borderId="0" applyFont="1" applyFill="1" applyAlignment="1">
      <alignment horizontal="left"/>
    </xf>
    <xf numFmtId="0" fontId="52" fillId="30" borderId="41" applyFont="1" applyFill="1" applyBorder="1"/>
    <xf numFmtId="166" fontId="88" fillId="0" borderId="34" applyNumberFormat="1" applyFont="1" applyFill="1" applyBorder="1" applyAlignment="1">
      <alignment horizontal="center"/>
    </xf>
    <xf numFmtId="166" fontId="88" fillId="0" borderId="35" applyNumberFormat="1" applyFont="1" applyFill="1" applyBorder="1" applyAlignment="1">
      <alignment horizontal="center"/>
    </xf>
    <xf numFmtId="166" fontId="88" fillId="0" borderId="36" applyNumberFormat="1" applyFont="1" applyFill="1" applyBorder="1" applyAlignment="1">
      <alignment horizontal="center"/>
    </xf>
    <xf numFmtId="166" fontId="88" fillId="0" borderId="26" applyNumberFormat="1" applyFont="1" applyFill="1" applyBorder="1" applyAlignment="1">
      <alignment horizontal="center"/>
    </xf>
    <xf numFmtId="166" fontId="88" fillId="0" borderId="32" applyNumberFormat="1" applyFont="1" applyFill="1" applyBorder="1" applyAlignment="1">
      <alignment horizontal="center"/>
    </xf>
    <xf numFmtId="166" fontId="88" fillId="0" borderId="27" applyNumberFormat="1" applyFont="1" applyFill="1" applyBorder="1" applyAlignment="1">
      <alignment horizontal="center"/>
    </xf>
    <xf numFmtId="166" fontId="88" fillId="0" borderId="28" applyNumberFormat="1" applyFont="1" applyFill="1" applyBorder="1" applyAlignment="1">
      <alignment horizontal="center"/>
    </xf>
    <xf numFmtId="166" fontId="88" fillId="0" borderId="29" applyNumberFormat="1" applyFont="1" applyFill="1" applyBorder="1" applyAlignment="1">
      <alignment horizontal="center"/>
    </xf>
    <xf numFmtId="166" fontId="88" fillId="0" borderId="30" applyNumberFormat="1" applyFont="1" applyFill="1" applyBorder="1" applyAlignment="1">
      <alignment horizontal="center"/>
    </xf>
    <xf numFmtId="166" fontId="88" fillId="0" borderId="33" applyNumberFormat="1" applyFont="1" applyFill="1" applyBorder="1" applyAlignment="1">
      <alignment horizontal="center"/>
    </xf>
    <xf numFmtId="166" fontId="88" fillId="0" borderId="31" applyNumberFormat="1" applyFont="1" applyFill="1" applyBorder="1" applyAlignment="1">
      <alignment horizontal="center"/>
    </xf>
    <xf numFmtId="166" fontId="88" fillId="33" borderId="26" applyNumberFormat="1" applyFont="1" applyFill="1" applyBorder="1" applyAlignment="1">
      <alignment horizontal="center"/>
    </xf>
    <xf numFmtId="166" fontId="88" fillId="33" borderId="32" applyNumberFormat="1" applyFont="1" applyFill="1" applyBorder="1" applyAlignment="1">
      <alignment horizontal="center"/>
    </xf>
    <xf numFmtId="166" fontId="88" fillId="33" borderId="27" applyNumberFormat="1" applyFont="1" applyFill="1" applyBorder="1" applyAlignment="1">
      <alignment horizontal="center"/>
    </xf>
    <xf numFmtId="2" fontId="88" fillId="0" borderId="34" applyNumberFormat="1" applyFont="1" applyFill="1" applyBorder="1" applyAlignment="1">
      <alignment horizontal="center"/>
    </xf>
    <xf numFmtId="2" fontId="88" fillId="0" borderId="35" applyNumberFormat="1" applyFont="1" applyFill="1" applyBorder="1" applyAlignment="1">
      <alignment horizontal="center"/>
    </xf>
    <xf numFmtId="2" fontId="88" fillId="0" borderId="36"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2" fontId="88" fillId="33" borderId="26" applyNumberFormat="1" applyFont="1" applyFill="1" applyBorder="1" applyAlignment="1">
      <alignment horizontal="center"/>
    </xf>
    <xf numFmtId="2" fontId="88" fillId="33" borderId="32" applyNumberFormat="1" applyFont="1" applyFill="1" applyBorder="1" applyAlignment="1">
      <alignment horizontal="center"/>
    </xf>
    <xf numFmtId="2" fontId="88" fillId="33" borderId="27" applyNumberFormat="1" applyFont="1" applyFill="1" applyBorder="1" applyAlignment="1">
      <alignment horizontal="center"/>
    </xf>
    <xf numFmtId="2" fontId="88" fillId="0" borderId="19" applyNumberFormat="1" applyFont="1" applyFill="1" applyBorder="1"/>
    <xf numFmtId="166" fontId="0" fillId="0" borderId="28" applyNumberFormat="1" applyFont="1" applyFill="1" applyBorder="1" applyAlignment="1">
      <alignment horizontal="center"/>
    </xf>
    <xf numFmtId="166" fontId="0" fillId="0" borderId="29" applyNumberFormat="1" applyFont="1" applyFill="1" applyBorder="1" applyAlignment="1">
      <alignment horizontal="center"/>
    </xf>
    <xf numFmtId="2" fontId="0" fillId="0" borderId="31" applyNumberFormat="1" applyFont="1" applyFill="1" applyBorder="1" applyAlignment="1">
      <alignment horizontal="center"/>
    </xf>
    <xf numFmtId="166" fontId="0" fillId="0" borderId="31" applyNumberFormat="1" applyFont="1" applyFill="1" applyBorder="1" applyAlignment="1">
      <alignment horizontal="center"/>
    </xf>
    <xf numFmtId="0" fontId="88" fillId="30" borderId="43" applyFont="1" applyFill="1" applyBorder="1"/>
    <xf numFmtId="0" fontId="27" fillId="0" borderId="7" applyFont="1" applyFill="1" applyBorder="1" applyAlignment="1">
      <alignment horizontal="center" wrapText="1"/>
    </xf>
    <xf numFmtId="2" fontId="88" fillId="33" borderId="28" applyNumberFormat="1" applyFont="1" applyFill="1" applyBorder="1" applyAlignment="1">
      <alignment horizontal="center"/>
    </xf>
    <xf numFmtId="2" fontId="88" fillId="33" borderId="29" applyNumberFormat="1" applyFont="1" applyFill="1" applyBorder="1" applyAlignment="1">
      <alignment horizontal="center"/>
    </xf>
    <xf numFmtId="2" fontId="88" fillId="0" borderId="28" applyNumberFormat="1" applyFont="1" applyFill="1" applyBorder="1" applyAlignment="1">
      <alignment horizontal="center"/>
    </xf>
    <xf numFmtId="2" fontId="88" fillId="0" borderId="29" applyNumberFormat="1" applyFont="1" applyFill="1" applyBorder="1" applyAlignment="1">
      <alignment horizontal="center"/>
    </xf>
    <xf numFmtId="2" fontId="88" fillId="33" borderId="30" applyNumberFormat="1" applyFont="1" applyFill="1" applyBorder="1" applyAlignment="1">
      <alignment horizontal="center"/>
    </xf>
    <xf numFmtId="2" fontId="88" fillId="33" borderId="33" applyNumberFormat="1" applyFont="1" applyFill="1" applyBorder="1" applyAlignment="1">
      <alignment horizontal="center"/>
    </xf>
    <xf numFmtId="2" fontId="88" fillId="33" borderId="31" applyNumberFormat="1" applyFont="1" applyFill="1" applyBorder="1" applyAlignment="1">
      <alignment horizontal="center"/>
    </xf>
    <xf numFmtId="2" fontId="88" fillId="0" borderId="26" applyNumberFormat="1" applyFont="1" applyFill="1" applyBorder="1" applyAlignment="1">
      <alignment horizontal="center"/>
    </xf>
    <xf numFmtId="2" fontId="88" fillId="0" borderId="32" applyNumberFormat="1" applyFont="1" applyFill="1" applyBorder="1" applyAlignment="1">
      <alignment horizontal="center"/>
    </xf>
    <xf numFmtId="2" fontId="88" fillId="0" borderId="27" applyNumberFormat="1" applyFont="1" applyFill="1" applyBorder="1" applyAlignment="1">
      <alignment horizontal="center"/>
    </xf>
    <xf numFmtId="2" fontId="88" fillId="0" borderId="30" applyNumberFormat="1" applyFont="1" applyFill="1" applyBorder="1" applyAlignment="1">
      <alignment horizontal="center"/>
    </xf>
    <xf numFmtId="2" fontId="88" fillId="0" borderId="33" applyNumberFormat="1" applyFont="1" applyFill="1" applyBorder="1" applyAlignment="1">
      <alignment horizontal="center"/>
    </xf>
    <xf numFmtId="2" fontId="88" fillId="0" borderId="31" applyNumberFormat="1" applyFont="1" applyFill="1" applyBorder="1" applyAlignment="1">
      <alignment horizontal="center"/>
    </xf>
    <xf numFmtId="166" fontId="5" fillId="0" borderId="29" applyNumberFormat="1" applyFont="1" applyFill="1" applyBorder="1" applyAlignment="1">
      <alignment horizontal="center"/>
    </xf>
    <xf numFmtId="166" fontId="5" fillId="33" borderId="29" applyNumberFormat="1" applyFont="1" applyFill="1" applyBorder="1" applyAlignment="1">
      <alignment horizontal="center"/>
    </xf>
    <xf numFmtId="166" fontId="5" fillId="0" borderId="33" applyNumberFormat="1" applyFont="1" applyFill="1" applyBorder="1" applyAlignment="1">
      <alignment horizontal="center"/>
    </xf>
    <xf numFmtId="166" fontId="5" fillId="0" borderId="31" applyNumberFormat="1" applyFont="1" applyFill="1" applyBorder="1" applyAlignment="1">
      <alignment horizontal="center"/>
    </xf>
    <xf numFmtId="0" fontId="88" fillId="0" borderId="0" applyFont="1" applyFill="1" applyBorder="1" applyAlignment="1">
      <alignment horizontal="center"/>
    </xf>
    <xf numFmtId="0" fontId="88" fillId="0" borderId="0" applyFont="1" applyFill="1" applyBorder="1" applyAlignment="1">
      <alignment horizontal="center"/>
    </xf>
    <xf numFmtId="0" fontId="52" fillId="0" borderId="0" applyFont="1" applyFill="1" applyBorder="1" applyAlignment="1">
      <alignment horizontal="center"/>
    </xf>
    <xf numFmtId="0" fontId="52" fillId="0" borderId="0" applyFont="1" applyFill="1" applyBorder="1"/>
    <xf numFmtId="0" fontId="88" fillId="0" borderId="0" applyFont="1" applyFill="1" applyBorder="1"/>
    <xf numFmtId="0" fontId="88" fillId="0" borderId="0" applyFont="1" applyFill="1" applyBorder="1"/>
    <xf numFmtId="0" fontId="0" fillId="30" borderId="34" applyFont="1" applyFill="1" applyBorder="1"/>
    <xf numFmtId="0" fontId="0" fillId="30" borderId="35" applyFont="1" applyFill="1" applyBorder="1"/>
    <xf numFmtId="0" fontId="0" fillId="30" borderId="36" applyFont="1" applyFill="1" applyBorder="1"/>
    <xf numFmtId="0" fontId="54" fillId="0" borderId="28" applyFont="1" applyFill="1" applyBorder="1"/>
    <xf numFmtId="166" fontId="88" fillId="0" borderId="28" applyNumberFormat="1" applyFont="1" applyFill="1" applyBorder="1"/>
    <xf numFmtId="166" fontId="88" fillId="0" borderId="28" applyNumberFormat="1" applyFont="1" applyFill="1" applyBorder="1"/>
    <xf numFmtId="0" fontId="0" fillId="0" borderId="28" applyFont="1" applyFill="1" applyBorder="1"/>
    <xf numFmtId="166" fontId="0" fillId="0" borderId="28" applyNumberFormat="1" applyFont="1" applyFill="1" applyBorder="1"/>
    <xf numFmtId="166" fontId="0" fillId="0" borderId="28" applyNumberFormat="1" applyFont="1" applyFill="1" applyBorder="1"/>
    <xf numFmtId="166" fontId="0" fillId="0" borderId="35" applyNumberFormat="1" applyFont="1" applyFill="1" applyBorder="1"/>
    <xf numFmtId="166" fontId="0" fillId="0" borderId="0" applyNumberFormat="1" applyFont="1" applyFill="1" applyBorder="1"/>
    <xf numFmtId="0" fontId="46" fillId="30" borderId="38" applyFont="1" applyFill="1" applyBorder="1" applyAlignment="1">
      <alignment vertical="center"/>
    </xf>
    <xf numFmtId="0" fontId="43" fillId="30" borderId="38" applyFont="1" applyFill="1" applyBorder="1" applyAlignment="1">
      <alignment horizontal="center" wrapText="1"/>
    </xf>
    <xf numFmtId="0" fontId="43" fillId="30" borderId="38" applyFont="1" applyFill="1" applyBorder="1" applyAlignment="1">
      <alignment horizontal="center"/>
    </xf>
    <xf numFmtId="166" fontId="0" fillId="30" borderId="38" applyNumberFormat="1" applyFont="1" applyFill="1" applyBorder="1"/>
    <xf numFmtId="166" fontId="38" fillId="30" borderId="0" applyNumberFormat="1" applyFont="1" applyFill="1" applyAlignment="1">
      <alignment horizontal="left"/>
    </xf>
    <xf numFmtId="0" fontId="0" fillId="30" borderId="0" applyFont="1" applyFill="1"/>
    <xf numFmtId="0" fontId="43" fillId="30" borderId="0" applyFont="1" applyFill="1" applyAlignment="1">
      <alignment horizontal="center"/>
    </xf>
    <xf numFmtId="0" fontId="43" fillId="30" borderId="0" applyFont="1" applyFill="1" applyAlignment="1">
      <alignment horizontal="right"/>
    </xf>
    <xf numFmtId="0" fontId="0" fillId="30" borderId="0" applyFont="1" applyFill="1" applyAlignment="1">
      <alignment horizontal="left"/>
    </xf>
    <xf numFmtId="0" fontId="40" fillId="0" borderId="0" applyFont="1" applyFill="1" applyAlignment="1">
      <alignment horizontal="right"/>
    </xf>
    <xf numFmtId="0" fontId="44" fillId="0" borderId="0" applyFont="1" applyFill="1"/>
    <xf numFmtId="166" fontId="44" fillId="0" borderId="0" applyNumberFormat="1" applyFont="1" applyFill="1" applyAlignment="1">
      <alignment horizontal="right"/>
    </xf>
    <xf numFmtId="0" fontId="53" fillId="30" borderId="0" applyFont="1" applyFill="1" applyAlignment="1">
      <alignment horizontal="right"/>
    </xf>
    <xf numFmtId="166" fontId="44" fillId="0" borderId="0" applyNumberFormat="1" applyFont="1" applyFill="1" applyAlignment="1">
      <alignment horizontal="center" vertical="center"/>
    </xf>
    <xf numFmtId="0" fontId="44" fillId="0" borderId="0" applyFont="1" applyFill="1" applyAlignment="1">
      <alignment horizontal="center" vertical="center"/>
    </xf>
    <xf numFmtId="2" fontId="44" fillId="0" borderId="0" applyNumberFormat="1" applyFont="1" applyFill="1" applyAlignment="1">
      <alignment horizontal="center" vertical="center"/>
    </xf>
    <xf numFmtId="0" fontId="44" fillId="0" borderId="0" applyFont="1" applyFill="1" applyAlignment="1">
      <alignment horizontal="left"/>
    </xf>
    <xf numFmtId="0" fontId="44" fillId="0" borderId="0" applyFont="1" applyFill="1" applyAlignment="1">
      <alignment horizontal="right"/>
    </xf>
    <xf numFmtId="0" fontId="53" fillId="0" borderId="0" applyFont="1" applyFill="1" applyAlignment="1">
      <alignment horizontal="right"/>
    </xf>
    <xf numFmtId="0" fontId="53" fillId="33" borderId="0" applyFont="1" applyFill="1" applyAlignment="1">
      <alignment horizontal="right"/>
    </xf>
    <xf numFmtId="0" fontId="39" fillId="33" borderId="0" applyFont="1" applyFill="1" applyAlignment="1">
      <alignment horizontal="right"/>
    </xf>
    <xf numFmtId="0" fontId="44" fillId="33" borderId="0" applyFont="1" applyFill="1" applyAlignment="1">
      <alignment horizontal="right"/>
    </xf>
    <xf numFmtId="166" fontId="44" fillId="33" borderId="0" applyNumberFormat="1" applyFont="1" applyFill="1" applyAlignment="1">
      <alignment horizontal="center" vertical="center"/>
    </xf>
    <xf numFmtId="0" fontId="44" fillId="33" borderId="0" applyFont="1" applyFill="1" applyAlignment="1">
      <alignment horizontal="center" vertical="center"/>
    </xf>
    <xf numFmtId="2" fontId="44" fillId="33" borderId="0" applyNumberFormat="1" applyFont="1" applyFill="1" applyAlignment="1">
      <alignment horizontal="center" vertical="center"/>
    </xf>
    <xf numFmtId="0" fontId="44" fillId="33" borderId="0" applyFont="1" applyFill="1" applyAlignment="1">
      <alignment horizontal="left"/>
    </xf>
    <xf numFmtId="17" fontId="44" fillId="0" borderId="0" applyNumberFormat="1" applyFont="1" applyFill="1" applyAlignment="1">
      <alignment horizontal="right"/>
    </xf>
    <xf numFmtId="17" fontId="39" fillId="0" borderId="0" applyNumberFormat="1" applyFont="1" applyFill="1" applyAlignment="1">
      <alignment horizontal="right"/>
    </xf>
    <xf numFmtId="166" fontId="39" fillId="0" borderId="0" applyNumberFormat="1" applyFont="1" applyFill="1" applyAlignment="1">
      <alignment horizontal="right"/>
    </xf>
    <xf numFmtId="17" fontId="49" fillId="0" borderId="0" applyNumberFormat="1" applyFont="1" applyFill="1" applyAlignment="1">
      <alignment horizontal="right"/>
    </xf>
    <xf numFmtId="17" fontId="39" fillId="30" borderId="0" applyNumberFormat="1" applyFont="1" applyFill="1" applyAlignment="1">
      <alignment horizontal="right"/>
    </xf>
    <xf numFmtId="166" fontId="39" fillId="30" borderId="0" applyNumberFormat="1" applyFont="1" applyFill="1" applyAlignment="1">
      <alignment horizontal="right"/>
    </xf>
    <xf numFmtId="0" fontId="44" fillId="30" borderId="0" applyFont="1" applyFill="1" applyAlignment="1">
      <alignment horizontal="left"/>
    </xf>
    <xf numFmtId="0" fontId="39" fillId="30" borderId="0" applyFont="1" applyFill="1" applyAlignment="1">
      <alignment horizontal="left"/>
    </xf>
    <xf numFmtId="166" fontId="88" fillId="0" borderId="0" applyNumberFormat="1" applyFont="1" applyFill="1" applyBorder="1" applyAlignment="1">
      <alignment horizontal="right"/>
    </xf>
    <xf numFmtId="166" fontId="88" fillId="33" borderId="33" applyNumberFormat="1" applyFont="1" applyFill="1" applyBorder="1" applyAlignment="1">
      <alignment horizontal="right"/>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166" fontId="88" fillId="30" borderId="30" applyNumberFormat="1" applyFont="1" applyFill="1" applyBorder="1" applyAlignment="1">
      <alignment horizontal="center"/>
    </xf>
    <xf numFmtId="166" fontId="88" fillId="30" borderId="33" applyNumberFormat="1" applyFont="1" applyFill="1" applyBorder="1" applyAlignment="1">
      <alignment horizontal="center"/>
    </xf>
    <xf numFmtId="166" fontId="88" fillId="30" borderId="31" applyNumberFormat="1" applyFont="1" applyFill="1" applyBorder="1" applyAlignment="1">
      <alignment horizontal="center"/>
    </xf>
    <xf numFmtId="166" fontId="88" fillId="30" borderId="26" applyNumberFormat="1" applyFont="1" applyFill="1" applyBorder="1" applyAlignment="1">
      <alignment horizontal="center"/>
    </xf>
    <xf numFmtId="166" fontId="88" fillId="30" borderId="32" applyNumberFormat="1" applyFont="1" applyFill="1" applyBorder="1" applyAlignment="1">
      <alignment horizontal="center"/>
    </xf>
    <xf numFmtId="166" fontId="88" fillId="30" borderId="27" applyNumberFormat="1" applyFont="1" applyFill="1" applyBorder="1" applyAlignment="1">
      <alignment horizontal="center"/>
    </xf>
    <xf numFmtId="166" fontId="88" fillId="30" borderId="28" applyNumberFormat="1" applyFont="1" applyFill="1" applyBorder="1" applyAlignment="1">
      <alignment horizontal="center"/>
    </xf>
    <xf numFmtId="166" fontId="88" fillId="30" borderId="0" applyNumberFormat="1" applyFont="1" applyFill="1" applyBorder="1" applyAlignment="1">
      <alignment horizontal="center"/>
    </xf>
    <xf numFmtId="166" fontId="88" fillId="30" borderId="29" applyNumberFormat="1" applyFont="1" applyFill="1" applyBorder="1" applyAlignment="1">
      <alignment horizontal="center"/>
    </xf>
    <xf numFmtId="2" fontId="88" fillId="30" borderId="26" applyNumberFormat="1" applyFont="1" applyFill="1" applyBorder="1" applyAlignment="1">
      <alignment horizontal="center"/>
    </xf>
    <xf numFmtId="2" fontId="88" fillId="30" borderId="32" applyNumberFormat="1" applyFont="1" applyFill="1" applyBorder="1" applyAlignment="1">
      <alignment horizontal="center"/>
    </xf>
    <xf numFmtId="2" fontId="88" fillId="30" borderId="27" applyNumberFormat="1" applyFont="1" applyFill="1" applyBorder="1" applyAlignment="1">
      <alignment horizontal="center"/>
    </xf>
    <xf numFmtId="0" fontId="82" fillId="0" borderId="0" applyFont="1" applyFill="1" applyAlignment="1">
      <alignment horizontal="center"/>
    </xf>
    <xf numFmtId="0" fontId="52" fillId="36" borderId="0" applyFont="1" applyFill="1" applyBorder="1"/>
    <xf numFmtId="0" fontId="0" fillId="36" borderId="0" applyFont="1" applyFill="1" applyBorder="1"/>
    <xf numFmtId="0" fontId="0" fillId="36" borderId="0" applyFont="1" applyFill="1" applyBorder="1" applyAlignment="1">
      <alignment horizontal="center"/>
    </xf>
    <xf numFmtId="0" fontId="59" fillId="36" borderId="0" applyFont="1" applyFill="1" applyAlignment="1">
      <alignment horizontal="right"/>
    </xf>
    <xf numFmtId="0" fontId="44" fillId="36" borderId="0" applyFont="1" applyFill="1" applyBorder="1" applyAlignment="1">
      <alignment horizontal="right"/>
    </xf>
    <xf numFmtId="0" fontId="60" fillId="36" borderId="0" applyFont="1" applyFill="1" applyBorder="1" applyAlignment="1">
      <alignment horizontal="right"/>
    </xf>
    <xf numFmtId="0" fontId="61" fillId="36" borderId="0" applyFont="1" applyFill="1" applyBorder="1"/>
    <xf numFmtId="0" fontId="52" fillId="36" borderId="0" applyFont="1" applyFill="1" applyBorder="1" applyAlignment="1">
      <alignment horizontal="center"/>
    </xf>
    <xf numFmtId="0" fontId="55" fillId="36" borderId="0" applyFont="1" applyFill="1" applyBorder="1"/>
    <xf numFmtId="0" fontId="55" fillId="36" borderId="0" applyFont="1" applyFill="1" applyBorder="1" applyAlignment="1">
      <alignment horizontal="center"/>
    </xf>
    <xf numFmtId="0" fontId="55" fillId="36" borderId="0" applyFont="1" applyFill="1" applyBorder="1" applyAlignment="1">
      <alignment horizontal="left" vertical="top"/>
    </xf>
    <xf numFmtId="0" fontId="55" fillId="36" borderId="0" applyFont="1" applyFill="1" applyBorder="1" applyAlignment="1">
      <alignment horizontal="right" vertical="top"/>
    </xf>
    <xf numFmtId="0" fontId="2" fillId="36" borderId="0" applyFont="1" applyFill="1" applyBorder="1"/>
    <xf numFmtId="0" fontId="2" fillId="36" borderId="0" applyFont="1" applyFill="1" applyBorder="1" applyAlignment="1">
      <alignment horizontal="right"/>
    </xf>
    <xf numFmtId="0" fontId="52" fillId="36" borderId="0" applyFont="1" applyFill="1" applyBorder="1" applyAlignment="1">
      <alignment horizontal="right"/>
    </xf>
    <xf numFmtId="0" fontId="55" fillId="36" borderId="0" applyFont="1" applyFill="1" applyBorder="1"/>
    <xf numFmtId="0" fontId="55" fillId="36" borderId="0" applyFont="1" applyFill="1" applyBorder="1" applyAlignment="1">
      <alignment horizontal="right"/>
    </xf>
    <xf numFmtId="0" fontId="48" fillId="36" borderId="37" applyFont="1" applyFill="1" applyBorder="1"/>
    <xf numFmtId="0" fontId="48" fillId="36" borderId="39" applyFont="1" applyFill="1" applyBorder="1" applyAlignment="1">
      <alignment horizontal="center" wrapText="1"/>
    </xf>
    <xf numFmtId="0" fontId="48" fillId="36" borderId="37" applyFont="1" applyFill="1" applyBorder="1" applyAlignment="1">
      <alignment horizontal="center" wrapText="1"/>
    </xf>
    <xf numFmtId="0" fontId="42" fillId="36" borderId="34" applyFont="1" applyFill="1" applyBorder="1" applyAlignment="1">
      <alignment vertical="center"/>
    </xf>
    <xf numFmtId="0" fontId="42" fillId="36" borderId="35" applyFont="1" applyFill="1" applyBorder="1" applyAlignment="1">
      <alignment vertical="center"/>
    </xf>
    <xf numFmtId="0" fontId="42" fillId="36" borderId="36" applyFont="1" applyFill="1" applyBorder="1" applyAlignment="1">
      <alignment vertical="center"/>
    </xf>
    <xf numFmtId="49" fontId="55" fillId="36" borderId="34" applyNumberFormat="1" applyFont="1" applyFill="1" applyBorder="1" applyAlignment="1">
      <alignment textRotation="90" wrapText="1"/>
    </xf>
    <xf numFmtId="49" fontId="55" fillId="36" borderId="35" applyNumberFormat="1" applyFont="1" applyFill="1" applyBorder="1" applyAlignment="1">
      <alignment textRotation="90" wrapText="1"/>
    </xf>
    <xf numFmtId="49" fontId="55" fillId="36" borderId="36" applyNumberFormat="1" applyFont="1" applyFill="1" applyBorder="1" applyAlignment="1">
      <alignment textRotation="90" wrapText="1"/>
    </xf>
    <xf numFmtId="0" fontId="54" fillId="0" borderId="28" applyFont="1" applyFill="1" applyBorder="1" applyAlignment="1">
      <alignment vertical="center"/>
    </xf>
    <xf numFmtId="0" fontId="88" fillId="0" borderId="0" applyFont="1" applyFill="1" applyBorder="1" applyAlignment="1">
      <alignment vertical="center"/>
    </xf>
    <xf numFmtId="0" fontId="54" fillId="0" borderId="0" applyFont="1" applyFill="1" applyBorder="1" applyAlignment="1">
      <alignment vertical="center"/>
    </xf>
    <xf numFmtId="0" fontId="54" fillId="0" borderId="29" applyFont="1" applyFill="1" applyBorder="1" applyAlignment="1">
      <alignment vertical="center"/>
    </xf>
    <xf numFmtId="0" fontId="43" fillId="33" borderId="30" applyFont="1" applyFill="1" applyBorder="1"/>
    <xf numFmtId="0" fontId="43" fillId="33" borderId="33" applyFont="1" applyFill="1" applyBorder="1"/>
    <xf numFmtId="0" fontId="43" fillId="33" borderId="31" applyFont="1" applyFill="1" applyBorder="1"/>
    <xf numFmtId="0" fontId="0" fillId="0" borderId="35" applyFont="1" applyFill="1" applyBorder="1"/>
    <xf numFmtId="0" fontId="35" fillId="0" borderId="0" applyFont="1" applyFill="1" applyBorder="1" applyAlignment="1">
      <alignment vertical="center"/>
    </xf>
    <xf numFmtId="166" fontId="88" fillId="0" borderId="44" applyNumberFormat="1" applyFont="1" applyFill="1" applyBorder="1" applyAlignment="1">
      <alignment horizontal="center"/>
    </xf>
    <xf numFmtId="166" fontId="88" fillId="0" borderId="45" applyNumberFormat="1" applyFont="1" applyFill="1" applyBorder="1" applyAlignment="1">
      <alignment horizontal="center"/>
    </xf>
    <xf numFmtId="0" fontId="5" fillId="0" borderId="0" applyFont="1" applyFill="1" applyBorder="1"/>
    <xf numFmtId="166" fontId="88" fillId="0" borderId="46" applyNumberFormat="1" applyFont="1" applyFill="1" applyBorder="1" applyAlignment="1">
      <alignment horizontal="center"/>
    </xf>
    <xf numFmtId="2" fontId="88" fillId="33" borderId="44" applyNumberFormat="1" applyFont="1" applyFill="1" applyBorder="1" applyAlignment="1">
      <alignment horizontal="center"/>
    </xf>
    <xf numFmtId="2" fontId="88" fillId="33" borderId="25" applyNumberFormat="1" applyFont="1" applyFill="1" applyBorder="1" applyAlignment="1">
      <alignment horizontal="center"/>
    </xf>
    <xf numFmtId="2" fontId="88" fillId="33" borderId="45" applyNumberFormat="1" applyFont="1" applyFill="1" applyBorder="1" applyAlignment="1">
      <alignment horizontal="center"/>
    </xf>
    <xf numFmtId="2" fontId="88" fillId="0" borderId="46" applyNumberFormat="1" applyFont="1" applyFill="1" applyBorder="1" applyAlignment="1">
      <alignment horizontal="center"/>
    </xf>
    <xf numFmtId="0" fontId="52" fillId="36" borderId="0" applyFont="1" applyFill="1" applyBorder="1" applyAlignment="1">
      <alignment horizontal="left" vertical="top"/>
    </xf>
    <xf numFmtId="0" fontId="85" fillId="36" borderId="0" applyFont="1" applyFill="1" applyBorder="1"/>
    <xf numFmtId="0" fontId="55" fillId="36" borderId="0" applyFont="1" applyFill="1" applyBorder="1" applyAlignment="1">
      <alignment vertical="top"/>
    </xf>
    <xf numFmtId="0" fontId="96" fillId="0" borderId="0" applyFont="1" applyFill="1"/>
    <xf numFmtId="0" fontId="97" fillId="0" borderId="0" applyFont="1" applyFill="1"/>
    <xf numFmtId="0" fontId="98" fillId="0" borderId="0" applyFont="1" applyFill="1"/>
    <xf numFmtId="0" fontId="99" fillId="0" borderId="0" applyFont="1" applyFill="1" applyAlignment="1">
      <alignment vertical="top"/>
    </xf>
    <xf numFmtId="0" fontId="100" fillId="0" borderId="0" applyFont="1" applyFill="1"/>
    <xf numFmtId="0" fontId="101" fillId="0" borderId="0" applyFont="1" applyFill="1"/>
    <xf numFmtId="0" fontId="101" fillId="0" borderId="0" applyFont="1" applyFill="1" applyAlignment="1">
      <alignment vertical="top" wrapText="1"/>
    </xf>
    <xf numFmtId="0" fontId="96" fillId="0" borderId="0" applyFont="1" applyFill="1" applyAlignment="1">
      <alignment vertical="top" wrapText="1"/>
    </xf>
    <xf numFmtId="0" fontId="83" fillId="30" borderId="0" applyFont="1" applyFill="1" applyBorder="1" applyAlignment="1">
      <alignment horizontal="center"/>
    </xf>
    <xf numFmtId="166" fontId="83" fillId="30" borderId="0" applyNumberFormat="1" applyFont="1" applyFill="1" applyBorder="1" applyAlignment="1">
      <alignment horizontal="center"/>
    </xf>
    <xf numFmtId="0" fontId="83" fillId="30" borderId="0" applyFont="1" applyFill="1" applyBorder="1"/>
    <xf numFmtId="0" fontId="83" fillId="0" borderId="0" applyFont="1" applyFill="1" applyAlignment="1">
      <alignment horizontal="left"/>
    </xf>
    <xf numFmtId="0" fontId="27" fillId="30" borderId="0" applyFont="1" applyFill="1" applyBorder="1"/>
    <xf numFmtId="0" fontId="27" fillId="30" borderId="0" applyFont="1" applyFill="1" applyBorder="1" applyAlignment="1">
      <alignment horizontal="right"/>
    </xf>
    <xf numFmtId="0" fontId="27" fillId="30" borderId="0" applyFont="1" applyFill="1" applyBorder="1" applyAlignment="1">
      <alignment horizontal="centerContinuous"/>
    </xf>
    <xf numFmtId="0" fontId="27" fillId="0" borderId="0" applyFont="1" applyFill="1" applyAlignment="1">
      <alignment horizontal="right"/>
    </xf>
    <xf numFmtId="0" fontId="49" fillId="0" borderId="0" applyFont="1" applyFill="1" applyAlignment="1">
      <alignment vertical="center"/>
    </xf>
    <xf numFmtId="0" fontId="49" fillId="30" borderId="0" applyFont="1" applyFill="1" applyAlignment="1">
      <alignment vertical="center"/>
    </xf>
    <xf numFmtId="166" fontId="88" fillId="30" borderId="0" applyNumberFormat="1" applyFont="1" applyFill="1" applyBorder="1" applyAlignment="1">
      <alignment horizontal="center"/>
    </xf>
    <xf numFmtId="0" fontId="88" fillId="30" borderId="0" applyFont="1" applyFill="1" applyBorder="1" applyAlignment="1">
      <alignment horizontal="center"/>
    </xf>
    <xf numFmtId="166" fontId="88" fillId="33" borderId="0" applyNumberFormat="1" applyFont="1" applyFill="1" applyBorder="1" applyAlignment="1">
      <alignment horizontal="center"/>
    </xf>
    <xf numFmtId="0" fontId="88" fillId="33" borderId="0" applyFont="1" applyFill="1" applyBorder="1" applyAlignment="1">
      <alignment horizontal="center"/>
    </xf>
    <xf numFmtId="0" fontId="0" fillId="30" borderId="0" applyFont="1" applyFill="1" applyBorder="1" applyAlignment="1">
      <alignment horizontal="center"/>
    </xf>
    <xf numFmtId="4" fontId="88" fillId="30" borderId="0" applyNumberFormat="1" applyFont="1" applyFill="1" applyBorder="1" applyAlignment="1">
      <alignment horizontal="center"/>
    </xf>
    <xf numFmtId="167" fontId="88" fillId="30" borderId="0" applyNumberFormat="1" applyFont="1" applyFill="1" applyBorder="1" applyAlignment="1">
      <alignment horizontal="center"/>
    </xf>
    <xf numFmtId="4" fontId="88" fillId="33" borderId="0" applyNumberFormat="1" applyFont="1" applyFill="1" applyBorder="1" applyAlignment="1">
      <alignment horizontal="center"/>
    </xf>
    <xf numFmtId="167" fontId="88" fillId="33" borderId="0" applyNumberFormat="1" applyFont="1" applyFill="1" applyBorder="1" applyAlignment="1">
      <alignment horizontal="center"/>
    </xf>
    <xf numFmtId="166" fontId="88" fillId="30" borderId="0" applyNumberFormat="1" applyFont="1" applyFill="1" applyBorder="1" applyAlignment="1">
      <alignment horizontal="right"/>
    </xf>
    <xf numFmtId="166" fontId="88" fillId="33" borderId="0" applyNumberFormat="1" applyFont="1" applyFill="1" applyBorder="1" applyAlignment="1">
      <alignment horizontal="right"/>
    </xf>
    <xf numFmtId="166" fontId="88" fillId="30" borderId="0" applyNumberFormat="1" applyFont="1" applyFill="1" applyBorder="1" applyAlignment="1">
      <alignment horizontal="right"/>
    </xf>
    <xf numFmtId="4" fontId="88" fillId="30" borderId="0" applyNumberFormat="1" applyFont="1" applyFill="1" applyBorder="1" applyAlignment="1">
      <alignment horizontal="right"/>
    </xf>
    <xf numFmtId="167" fontId="0" fillId="30" borderId="0" applyNumberFormat="1" applyFont="1" applyFill="1" applyBorder="1"/>
    <xf numFmtId="4" fontId="88" fillId="33" borderId="0" applyNumberFormat="1" applyFont="1" applyFill="1" applyBorder="1" applyAlignment="1">
      <alignment horizontal="right"/>
    </xf>
    <xf numFmtId="167" fontId="0" fillId="33" borderId="0" applyNumberFormat="1" applyFont="1" applyFill="1" applyBorder="1"/>
    <xf numFmtId="165" fontId="88" fillId="30" borderId="0" applyNumberFormat="1" applyFont="1" applyFill="1" applyBorder="1" applyAlignment="1">
      <alignment horizontal="right"/>
    </xf>
    <xf numFmtId="44" fontId="88" fillId="30" borderId="0" applyNumberFormat="1" applyFont="1" applyFill="1" applyBorder="1" applyAlignment="1">
      <alignment horizontal="right"/>
    </xf>
    <xf numFmtId="166" fontId="0" fillId="30" borderId="0" applyNumberFormat="1" applyFont="1" applyFill="1" applyBorder="1"/>
    <xf numFmtId="164" fontId="88" fillId="30" borderId="0" applyNumberFormat="1" applyFont="1" applyFill="1"/>
    <xf numFmtId="0" fontId="0" fillId="30" borderId="0" applyFont="1" applyFill="1" applyAlignment="1">
      <alignment vertical="top"/>
    </xf>
    <xf numFmtId="0" fontId="0" fillId="35" borderId="0" applyFont="1" applyFill="1" applyAlignment="1">
      <alignment vertical="top"/>
    </xf>
    <xf numFmtId="0" fontId="0" fillId="0" borderId="0" applyFont="1" applyFill="1" applyAlignment="1">
      <alignment vertical="top"/>
    </xf>
    <xf numFmtId="0" fontId="83" fillId="30" borderId="0" applyFont="1" applyFill="1" applyAlignment="1">
      <alignment vertical="center"/>
    </xf>
    <xf numFmtId="0" fontId="83" fillId="35" borderId="0" applyFont="1" applyFill="1" applyAlignment="1">
      <alignment vertical="center"/>
    </xf>
    <xf numFmtId="0" fontId="83" fillId="0" borderId="0" applyFont="1" applyFill="1" applyAlignment="1">
      <alignment vertical="center"/>
    </xf>
    <xf numFmtId="0" fontId="0" fillId="0" borderId="0" applyFont="1" applyFill="1" applyAlignment="1">
      <alignment horizontal="center"/>
    </xf>
    <xf numFmtId="0" fontId="43" fillId="0" borderId="0" applyFont="1" applyFill="1" applyAlignment="1">
      <alignment horizontal="right"/>
    </xf>
    <xf numFmtId="0" fontId="88" fillId="30" borderId="0" applyFont="1" applyFill="1"/>
    <xf numFmtId="0" fontId="43" fillId="0" borderId="0" applyFont="1" applyFill="1" applyAlignment="1">
      <alignment horizontal="right"/>
    </xf>
    <xf numFmtId="0" fontId="43" fillId="0" borderId="0" applyFont="1" applyFill="1" applyAlignment="1">
      <alignment horizontal="right"/>
    </xf>
    <xf numFmtId="0" fontId="87" fillId="0" borderId="0" applyNumberFormat="1" applyFont="1" applyFill="1" applyBorder="1" applyAlignment="1">
      <alignment horizontal="left" wrapText="1"/>
    </xf>
    <xf numFmtId="0" fontId="5" fillId="0" borderId="0" applyFont="1" applyFill="1"/>
    <xf numFmtId="0" fontId="5" fillId="0" borderId="0" applyFont="1" applyFill="1"/>
    <xf numFmtId="0" fontId="43" fillId="37" borderId="0" applyFont="1" applyFill="1" applyBorder="1" applyAlignment="1">
      <alignment horizontal="center"/>
    </xf>
    <xf numFmtId="1" fontId="0" fillId="37" borderId="0" applyNumberFormat="1" applyFont="1" applyFill="1" applyBorder="1"/>
    <xf numFmtId="0" fontId="84" fillId="36" borderId="0" applyNumberFormat="1" applyFont="1" applyFill="1" applyBorder="1" applyAlignment="1">
      <alignment horizontal="left" wrapText="1"/>
    </xf>
    <xf numFmtId="0" fontId="52" fillId="36" borderId="0" applyFont="1" applyFill="1" applyBorder="1" applyAlignment="1">
      <alignment horizontal="left" wrapText="1"/>
    </xf>
    <xf numFmtId="164" fontId="88" fillId="30" borderId="0" applyNumberFormat="1" applyFont="1" applyFill="1"/>
    <xf numFmtId="0" fontId="88" fillId="30" borderId="0" applyFont="1" applyFill="1"/>
    <xf numFmtId="0" fontId="88" fillId="30" borderId="0" applyFont="1" applyFill="1" applyAlignment="1">
      <alignment horizontal="left"/>
    </xf>
    <xf numFmtId="49" fontId="64" fillId="36" borderId="34" applyNumberFormat="1" applyFont="1" applyFill="1" applyBorder="1" applyAlignment="1">
      <alignment horizontal="center"/>
    </xf>
    <xf numFmtId="0" fontId="88" fillId="36" borderId="35" applyFont="1" applyFill="1" applyBorder="1"/>
    <xf numFmtId="0" fontId="88" fillId="36" borderId="36" applyFont="1" applyFill="1" applyBorder="1"/>
    <xf numFmtId="0" fontId="39" fillId="30" borderId="0" applyFont="1" applyFill="1" applyAlignment="1">
      <alignment horizontal="center"/>
    </xf>
    <xf numFmtId="0" fontId="83" fillId="30" borderId="0" applyNumberFormat="1" applyFont="1" applyFill="1" applyAlignment="1">
      <alignment horizontal="left" wrapText="1"/>
    </xf>
    <xf numFmtId="0" fontId="88" fillId="30" borderId="0" applyFont="1" applyFill="1" applyAlignment="1">
      <alignment vertical="center"/>
    </xf>
    <xf numFmtId="164" fontId="88" fillId="30" borderId="0" applyNumberFormat="1" applyFont="1" applyFill="1" applyAlignment="1">
      <alignment vertical="center"/>
    </xf>
    <xf numFmtId="0" fontId="88" fillId="0" borderId="28" applyFont="1" applyFill="1" applyBorder="1"/>
    <xf numFmtId="0" fontId="88" fillId="0" borderId="29" applyFont="1" applyFill="1" applyBorder="1"/>
    <xf numFmtId="0" fontId="88" fillId="33" borderId="28" applyFont="1" applyFill="1" applyBorder="1"/>
    <xf numFmtId="0" fontId="88" fillId="33" borderId="29" applyFont="1" applyFill="1" applyBorder="1"/>
    <xf numFmtId="0" fontId="43" fillId="0" borderId="26" applyFont="1" applyFill="1" applyBorder="1" applyAlignment="1">
      <alignment horizontal="center" vertical="center" wrapText="1"/>
    </xf>
    <xf numFmtId="0" fontId="43" fillId="0" borderId="27" applyFont="1" applyFill="1" applyBorder="1" applyAlignment="1">
      <alignment horizontal="center" vertical="center" wrapText="1"/>
    </xf>
    <xf numFmtId="0" fontId="43" fillId="0" borderId="30" applyFont="1" applyFill="1" applyBorder="1" applyAlignment="1">
      <alignment horizontal="center" vertical="center" wrapText="1"/>
    </xf>
    <xf numFmtId="0" fontId="43" fillId="0" borderId="31" applyFont="1" applyFill="1" applyBorder="1" applyAlignment="1">
      <alignment horizontal="center" vertical="center" wrapText="1"/>
    </xf>
    <xf numFmtId="0" fontId="48" fillId="36" borderId="0" applyFont="1" applyFill="1" applyBorder="1" applyAlignment="1">
      <alignment horizontal="center" vertical="center"/>
    </xf>
    <xf numFmtId="0" fontId="48" fillId="36" borderId="52" applyFont="1" applyFill="1" applyBorder="1" applyAlignment="1">
      <alignment horizontal="center" vertical="center"/>
    </xf>
    <xf numFmtId="0" fontId="45" fillId="0" borderId="0" applyFont="1" applyFill="1" applyBorder="1" applyAlignment="1">
      <alignment vertical="center"/>
    </xf>
    <xf numFmtId="0" fontId="88" fillId="0" borderId="26" applyFont="1" applyFill="1" applyBorder="1"/>
    <xf numFmtId="0" fontId="88" fillId="0" borderId="27" applyFont="1" applyFill="1" applyBorder="1"/>
    <xf numFmtId="0" fontId="48" fillId="36" borderId="26" applyFont="1" applyFill="1" applyBorder="1" applyAlignment="1">
      <alignment horizontal="center" vertical="center"/>
    </xf>
    <xf numFmtId="0" fontId="48" fillId="36" borderId="32" applyFont="1" applyFill="1" applyBorder="1" applyAlignment="1">
      <alignment horizontal="center" vertical="center"/>
    </xf>
    <xf numFmtId="0" fontId="48" fillId="36" borderId="35" applyFont="1" applyFill="1" applyBorder="1" applyAlignment="1">
      <alignment horizontal="center" vertical="center"/>
    </xf>
    <xf numFmtId="0" fontId="48" fillId="36" borderId="36" applyFont="1" applyFill="1" applyBorder="1" applyAlignment="1">
      <alignment horizontal="center" vertical="center"/>
    </xf>
    <xf numFmtId="0" fontId="50" fillId="0" borderId="0" applyFont="1" applyFill="1" applyBorder="1" applyAlignment="1">
      <alignment horizontal="center"/>
    </xf>
    <xf numFmtId="0" fontId="43" fillId="30" borderId="27" applyFont="1" applyFill="1" applyBorder="1" applyAlignment="1">
      <alignment horizontal="center" vertical="center" wrapText="1"/>
    </xf>
    <xf numFmtId="0" fontId="43" fillId="30" borderId="31" applyFont="1" applyFill="1" applyBorder="1" applyAlignment="1">
      <alignment horizontal="center" vertical="center" wrapText="1"/>
    </xf>
    <xf numFmtId="0" fontId="0" fillId="33" borderId="30" applyFont="1" applyFill="1" applyBorder="1"/>
    <xf numFmtId="0" fontId="0" fillId="33" borderId="31" applyFont="1" applyFill="1" applyBorder="1"/>
    <xf numFmtId="0" fontId="0" fillId="0" borderId="28" applyFont="1" applyFill="1" applyBorder="1"/>
    <xf numFmtId="0" fontId="0" fillId="0" borderId="29" applyFont="1" applyFill="1" applyBorder="1"/>
    <xf numFmtId="0" fontId="0" fillId="33" borderId="28" applyFont="1" applyFill="1" applyBorder="1"/>
    <xf numFmtId="0" fontId="0" fillId="33" borderId="29" applyFont="1" applyFill="1" applyBorder="1"/>
    <xf numFmtId="0" fontId="0" fillId="0" borderId="28" applyFont="1" applyFill="1" applyBorder="1"/>
    <xf numFmtId="0" fontId="0" fillId="0" borderId="29" applyFont="1" applyFill="1" applyBorder="1"/>
    <xf numFmtId="0" fontId="88" fillId="33" borderId="30" applyFont="1" applyFill="1" applyBorder="1"/>
    <xf numFmtId="0" fontId="88" fillId="33" borderId="31" applyFont="1" applyFill="1" applyBorder="1"/>
    <xf numFmtId="0" fontId="0" fillId="0" borderId="26" applyFont="1" applyFill="1" applyBorder="1"/>
    <xf numFmtId="0" fontId="0" fillId="0" borderId="27" applyFont="1" applyFill="1" applyBorder="1"/>
    <xf numFmtId="0" fontId="0" fillId="0" borderId="26" applyFont="1" applyFill="1" applyBorder="1"/>
    <xf numFmtId="0" fontId="0" fillId="0" borderId="27" applyFont="1" applyFill="1" applyBorder="1"/>
    <xf numFmtId="1" fontId="88" fillId="37" borderId="0" applyNumberFormat="1" applyFont="1" applyFill="1" applyBorder="1"/>
    <xf numFmtId="166" fontId="43" fillId="37" borderId="0" applyNumberFormat="1" applyFont="1" applyFill="1" applyBorder="1" applyAlignment="1">
      <alignment horizontal="center"/>
    </xf>
    <xf numFmtId="0" fontId="43" fillId="37" borderId="0" applyFont="1" applyFill="1" applyBorder="1" applyAlignment="1">
      <alignment horizontal="center"/>
    </xf>
    <xf numFmtId="0" fontId="0" fillId="33" borderId="26" applyFont="1" applyFill="1" applyBorder="1"/>
    <xf numFmtId="0" fontId="0" fillId="33" borderId="27" applyFont="1" applyFill="1" applyBorder="1"/>
    <xf numFmtId="0" fontId="43" fillId="0" borderId="49" applyFont="1" applyFill="1" applyBorder="1" applyAlignment="1">
      <alignment horizontal="center" wrapText="1"/>
    </xf>
    <xf numFmtId="0" fontId="43" fillId="0" borderId="51" applyFont="1" applyFill="1" applyBorder="1" applyAlignment="1">
      <alignment horizontal="center" wrapText="1"/>
    </xf>
    <xf numFmtId="0" fontId="43" fillId="0" borderId="50" applyFont="1" applyFill="1" applyBorder="1" applyAlignment="1">
      <alignment horizontal="center" wrapText="1"/>
    </xf>
    <xf numFmtId="0" fontId="0" fillId="0" borderId="51" applyFont="1" applyFill="1" applyBorder="1" applyAlignment="1">
      <alignment horizontal="center" wrapText="1"/>
    </xf>
    <xf numFmtId="0" fontId="43" fillId="0" borderId="47" applyFont="1" applyFill="1" applyBorder="1" applyAlignment="1">
      <alignment horizontal="center" vertical="center" wrapText="1"/>
    </xf>
    <xf numFmtId="0" fontId="43" fillId="0" borderId="48" applyFont="1" applyFill="1" applyBorder="1" applyAlignment="1">
      <alignment horizontal="center" vertical="center" wrapText="1"/>
    </xf>
    <xf numFmtId="0" fontId="43" fillId="30" borderId="47" applyFont="1" applyFill="1" applyBorder="1" applyAlignment="1">
      <alignment horizontal="center" vertical="center" wrapText="1"/>
    </xf>
    <xf numFmtId="0" fontId="43" fillId="30" borderId="48" applyFont="1" applyFill="1" applyBorder="1" applyAlignment="1">
      <alignment horizontal="center" vertical="center" wrapText="1"/>
    </xf>
    <xf numFmtId="0" fontId="48" fillId="36" borderId="27" applyFont="1" applyFill="1" applyBorder="1" applyAlignment="1">
      <alignment horizontal="center" vertical="center"/>
    </xf>
    <xf numFmtId="0" fontId="43" fillId="0" borderId="37" applyFont="1" applyFill="1" applyBorder="1" applyAlignment="1">
      <alignment horizontal="center" vertical="center" wrapText="1"/>
    </xf>
    <xf numFmtId="0" fontId="43" fillId="0" borderId="39" applyFont="1" applyFill="1" applyBorder="1" applyAlignment="1">
      <alignment horizontal="center" vertical="center" wrapText="1"/>
    </xf>
    <xf numFmtId="0" fontId="48" fillId="37" borderId="0" applyFont="1" applyFill="1" applyBorder="1" applyAlignment="1">
      <alignment horizontal="center" vertical="center"/>
    </xf>
    <xf numFmtId="0" fontId="83" fillId="30" borderId="0" applyNumberFormat="1" applyFont="1" applyFill="1" applyAlignment="1">
      <alignment horizontal="left" wrapText="1"/>
    </xf>
    <xf numFmtId="0" fontId="0" fillId="33" borderId="32" applyFont="1" applyFill="1" applyBorder="1" applyAlignment="1">
      <alignment horizontal="right" indent="2"/>
    </xf>
    <xf numFmtId="166" fontId="0" fillId="33" borderId="0" applyNumberFormat="1" applyFont="1" applyFill="1" applyBorder="1" applyAlignment="1">
      <alignment horizontal="right" indent="2"/>
    </xf>
    <xf numFmtId="166" fontId="0" fillId="33" borderId="29" applyNumberFormat="1" applyFont="1" applyFill="1" applyBorder="1" applyAlignment="1">
      <alignment horizontal="right" indent="2"/>
    </xf>
    <xf numFmtId="166" fontId="0" fillId="33" borderId="32" applyNumberFormat="1" applyFont="1" applyFill="1" applyBorder="1" applyAlignment="1">
      <alignment horizontal="right" indent="2"/>
    </xf>
    <xf numFmtId="166" fontId="0" fillId="33" borderId="27" applyNumberFormat="1" applyFont="1" applyFill="1" applyBorder="1" applyAlignment="1">
      <alignment horizontal="right" indent="2"/>
    </xf>
    <xf numFmtId="0" fontId="0" fillId="37" borderId="0" applyFont="1" applyFill="1" applyBorder="1" applyAlignment="1">
      <alignment horizontal="center" vertical="center" wrapText="1"/>
    </xf>
    <xf numFmtId="0" fontId="0" fillId="33" borderId="33" applyFont="1" applyFill="1" applyBorder="1" applyAlignment="1">
      <alignment horizontal="right" indent="2"/>
    </xf>
    <xf numFmtId="0" fontId="0" fillId="0" borderId="0" applyFont="1" applyFill="1" applyBorder="1" applyAlignment="1">
      <alignment horizontal="right" indent="2"/>
    </xf>
    <xf numFmtId="166" fontId="0" fillId="0" borderId="0" applyNumberFormat="1" applyFont="1" applyFill="1" applyBorder="1" applyAlignment="1">
      <alignment horizontal="right" indent="2"/>
    </xf>
    <xf numFmtId="166" fontId="0" fillId="0" borderId="29" applyNumberFormat="1" applyFont="1" applyFill="1" applyBorder="1" applyAlignment="1">
      <alignment horizontal="right" indent="2"/>
    </xf>
    <xf numFmtId="0" fontId="0" fillId="33" borderId="30" applyFont="1" applyFill="1" applyBorder="1" applyAlignment="1">
      <alignment horizontal="right" indent="2"/>
    </xf>
    <xf numFmtId="0" fontId="0" fillId="33" borderId="26" applyFont="1" applyFill="1" applyBorder="1" applyAlignment="1">
      <alignment horizontal="right" indent="2"/>
    </xf>
    <xf numFmtId="0" fontId="0" fillId="33" borderId="28" applyFont="1" applyFill="1" applyBorder="1" applyAlignment="1">
      <alignment horizontal="right" indent="2"/>
    </xf>
    <xf numFmtId="0" fontId="0" fillId="33" borderId="0" applyFont="1" applyFill="1" applyBorder="1" applyAlignment="1">
      <alignment horizontal="right" indent="2"/>
    </xf>
    <xf numFmtId="0" fontId="0" fillId="0" borderId="28" applyFont="1" applyFill="1" applyBorder="1" applyAlignment="1">
      <alignment horizontal="right" indent="2"/>
    </xf>
    <xf numFmtId="0" fontId="0" fillId="0" borderId="51" applyFont="1" applyFill="1" applyBorder="1"/>
    <xf numFmtId="166" fontId="0" fillId="33" borderId="33" applyNumberFormat="1" applyFont="1" applyFill="1" applyBorder="1" applyAlignment="1">
      <alignment horizontal="right" indent="2"/>
    </xf>
    <xf numFmtId="166" fontId="0" fillId="33" borderId="31" applyNumberFormat="1" applyFont="1" applyFill="1" applyBorder="1" applyAlignment="1">
      <alignment horizontal="right" indent="2"/>
    </xf>
    <xf numFmtId="0" fontId="43" fillId="0" borderId="0" applyFont="1" applyFill="1" applyBorder="1" applyAlignment="1">
      <alignment horizontal="center"/>
    </xf>
    <xf numFmtId="0" fontId="41" fillId="0" borderId="26" applyFont="1" applyFill="1" applyBorder="1" applyAlignment="1">
      <alignment horizontal="center" vertical="center" wrapText="1"/>
    </xf>
    <xf numFmtId="0" fontId="41" fillId="0" borderId="32" applyFont="1" applyFill="1" applyBorder="1" applyAlignment="1">
      <alignment horizontal="center" vertical="center" wrapText="1"/>
    </xf>
    <xf numFmtId="0" fontId="41" fillId="0" borderId="27" applyFont="1" applyFill="1" applyBorder="1" applyAlignment="1">
      <alignment horizontal="center" vertical="center" wrapText="1"/>
    </xf>
    <xf numFmtId="164" fontId="88" fillId="30" borderId="0" applyNumberFormat="1" applyFont="1" applyFill="1"/>
    <xf numFmtId="0" fontId="87" fillId="0" borderId="0" applyNumberFormat="1" applyFont="1" applyFill="1" applyBorder="1" applyAlignment="1">
      <alignment horizontal="left" wrapText="1"/>
    </xf>
    <xf numFmtId="0" fontId="43" fillId="0" borderId="0" applyFont="1" applyFill="1" applyAlignment="1">
      <alignment horizontal="right"/>
    </xf>
    <xf numFmtId="0" fontId="0" fillId="0" borderId="0" applyFont="1" applyFill="1" applyAlignment="1">
      <alignment horizontal="right"/>
    </xf>
    <xf numFmtId="0" fontId="25" fillId="36" borderId="37" applyFont="1" applyFill="1" applyBorder="1" applyAlignment="1">
      <alignment horizontal="center" vertical="center"/>
    </xf>
    <xf numFmtId="0" fontId="0" fillId="36" borderId="39" applyFont="1" applyFill="1" applyBorder="1" applyAlignment="1">
      <alignment horizontal="center" vertical="center"/>
    </xf>
    <xf numFmtId="0" fontId="41" fillId="0" borderId="26" applyFont="1" applyFill="1" applyBorder="1" applyAlignment="1">
      <alignment horizontal="center" vertical="center"/>
    </xf>
    <xf numFmtId="0" fontId="41" fillId="0" borderId="32" applyFont="1" applyFill="1" applyBorder="1" applyAlignment="1">
      <alignment horizontal="center" vertical="center"/>
    </xf>
    <xf numFmtId="0" fontId="41" fillId="0" borderId="27" applyFont="1" applyFill="1" applyBorder="1" applyAlignment="1">
      <alignment horizontal="center" vertical="center"/>
    </xf>
    <xf numFmtId="0" fontId="88" fillId="0" borderId="32" applyFont="1" applyFill="1" applyBorder="1" applyAlignment="1">
      <alignment horizontal="center" vertical="center"/>
    </xf>
    <xf numFmtId="0" fontId="88" fillId="0" borderId="27" applyFont="1" applyFill="1" applyBorder="1" applyAlignment="1">
      <alignment horizontal="center" vertical="center"/>
    </xf>
    <xf numFmtId="164" fontId="50" fillId="30" borderId="0" applyNumberFormat="1" applyFont="1" applyFill="1" applyAlignment="1">
      <alignment horizontal="right"/>
    </xf>
    <xf numFmtId="0" fontId="44" fillId="0" borderId="0" applyFont="1" applyFill="1" applyBorder="1" applyAlignment="1">
      <alignment horizontal="center"/>
    </xf>
    <xf numFmtId="0" fontId="41" fillId="0" borderId="28" applyFont="1" applyFill="1" applyBorder="1" applyAlignment="1">
      <alignment horizontal="center" vertical="center"/>
    </xf>
    <xf numFmtId="0" fontId="88" fillId="0" borderId="0" applyFont="1" applyFill="1" applyBorder="1" applyAlignment="1">
      <alignment horizontal="center" vertical="center"/>
    </xf>
    <xf numFmtId="0" fontId="88" fillId="0" borderId="29" applyFont="1" applyFill="1" applyBorder="1" applyAlignment="1">
      <alignment horizontal="center" vertical="center"/>
    </xf>
    <xf numFmtId="0" fontId="88" fillId="0" borderId="0" applyFont="1" applyFill="1"/>
    <xf numFmtId="0" fontId="41" fillId="0" borderId="28" applyFont="1" applyFill="1" applyBorder="1" applyAlignment="1">
      <alignment horizontal="center" vertical="center" wrapText="1"/>
    </xf>
    <xf numFmtId="0" fontId="41" fillId="0" borderId="0" applyFont="1" applyFill="1" applyBorder="1" applyAlignment="1">
      <alignment horizontal="center" vertical="center" wrapText="1"/>
    </xf>
    <xf numFmtId="0" fontId="41" fillId="0" borderId="29" applyFont="1" applyFill="1" applyBorder="1" applyAlignment="1">
      <alignment horizontal="center" vertical="center" wrapText="1"/>
    </xf>
    <xf numFmtId="0" fontId="41" fillId="0" borderId="0" applyFont="1" applyFill="1" applyBorder="1" applyAlignment="1">
      <alignment horizontal="center" vertical="center"/>
    </xf>
    <xf numFmtId="0" fontId="41" fillId="0" borderId="29" applyFont="1" applyFill="1" applyBorder="1" applyAlignment="1">
      <alignment horizontal="center" vertical="center"/>
    </xf>
    <xf numFmtId="0" fontId="42" fillId="36" borderId="34" applyFont="1" applyFill="1" applyBorder="1" applyAlignment="1">
      <alignment horizontal="center"/>
    </xf>
    <xf numFmtId="0" fontId="42" fillId="36" borderId="35" applyFont="1" applyFill="1" applyBorder="1" applyAlignment="1">
      <alignment horizontal="center"/>
    </xf>
    <xf numFmtId="0" fontId="42" fillId="36" borderId="36" applyFont="1" applyFill="1" applyBorder="1" applyAlignment="1">
      <alignment horizontal="center"/>
    </xf>
    <xf numFmtId="0" fontId="43" fillId="30" borderId="0" applyFont="1" applyFill="1" applyAlignment="1">
      <alignment horizontal="right"/>
    </xf>
    <xf numFmtId="0" fontId="48" fillId="36" borderId="26" applyFont="1" applyFill="1" applyBorder="1"/>
    <xf numFmtId="0" fontId="48" fillId="36" borderId="27" applyFont="1" applyFill="1" applyBorder="1"/>
    <xf numFmtId="0" fontId="43" fillId="30" borderId="49" applyFont="1" applyFill="1" applyBorder="1" applyAlignment="1">
      <alignment horizontal="center"/>
    </xf>
    <xf numFmtId="0" fontId="43" fillId="30" borderId="51" applyFont="1" applyFill="1" applyBorder="1" applyAlignment="1">
      <alignment horizontal="center"/>
    </xf>
    <xf numFmtId="0" fontId="48" fillId="36" borderId="34" applyFont="1" applyFill="1" applyBorder="1" applyAlignment="1">
      <alignment horizontal="center"/>
    </xf>
    <xf numFmtId="0" fontId="48" fillId="36" borderId="35" applyFont="1" applyFill="1" applyBorder="1" applyAlignment="1">
      <alignment horizontal="center"/>
    </xf>
    <xf numFmtId="0" fontId="48" fillId="36" borderId="36" applyFont="1" applyFill="1" applyBorder="1" applyAlignment="1">
      <alignment horizontal="center"/>
    </xf>
    <xf numFmtId="0" fontId="83" fillId="0" borderId="0" applyNumberFormat="1" applyFont="1" applyFill="1" applyAlignment="1">
      <alignment horizontal="left" wrapText="1"/>
    </xf>
    <xf numFmtId="0" fontId="43" fillId="30" borderId="34" applyFont="1" applyFill="1" applyBorder="1" applyAlignment="1">
      <alignment horizontal="center"/>
    </xf>
    <xf numFmtId="0" fontId="43" fillId="30" borderId="36" applyFont="1" applyFill="1" applyBorder="1" applyAlignment="1">
      <alignment horizontal="center"/>
    </xf>
    <xf numFmtId="0" fontId="83" fillId="0" borderId="0" applyNumberFormat="1" applyFont="1" applyFill="1" applyBorder="1" applyAlignment="1">
      <alignment horizontal="left" wrapText="1"/>
    </xf>
    <xf numFmtId="0" fontId="25" fillId="36" borderId="39" applyFont="1" applyFill="1" applyBorder="1" applyAlignment="1">
      <alignment horizontal="center" vertical="center"/>
    </xf>
    <xf numFmtId="0" fontId="43" fillId="0" borderId="0" applyFont="1" applyFill="1" applyAlignment="1">
      <alignment horizontal="right"/>
    </xf>
    <xf numFmtId="164" fontId="50" fillId="30" borderId="0" applyNumberFormat="1" applyFont="1" applyFill="1" applyAlignment="1">
      <alignment horizontal="right"/>
    </xf>
    <xf numFmtId="0" fontId="0" fillId="0" borderId="34" applyFont="1" applyFill="1" applyBorder="1" applyAlignment="1">
      <alignment horizontal="center"/>
    </xf>
    <xf numFmtId="0" fontId="0" fillId="0" borderId="36" applyFont="1" applyFill="1" applyBorder="1" applyAlignment="1">
      <alignment horizontal="center"/>
    </xf>
    <xf numFmtId="0" fontId="0" fillId="34" borderId="34" applyFont="1" applyFill="1" applyBorder="1" applyAlignment="1">
      <alignment horizontal="center"/>
    </xf>
    <xf numFmtId="0" fontId="0" fillId="34" borderId="36" applyFont="1" applyFill="1" applyBorder="1" applyAlignment="1">
      <alignment horizontal="center"/>
    </xf>
    <xf numFmtId="49" fontId="51" fillId="36" borderId="34" applyNumberFormat="1" applyFont="1" applyFill="1" applyBorder="1" applyAlignment="1">
      <alignment horizontal="center" vertical="center"/>
    </xf>
    <xf numFmtId="49" fontId="0" fillId="36" borderId="35" applyNumberFormat="1" applyFont="1" applyFill="1" applyBorder="1" applyAlignment="1">
      <alignment horizontal="center" vertical="center"/>
    </xf>
    <xf numFmtId="49" fontId="0" fillId="36" borderId="36" applyNumberFormat="1" applyFont="1" applyFill="1" applyBorder="1" applyAlignment="1">
      <alignment horizontal="center" vertical="center"/>
    </xf>
    <xf numFmtId="0" fontId="51" fillId="36" borderId="34" applyFont="1" applyFill="1" applyBorder="1" applyAlignment="1">
      <alignment horizontal="center" vertical="center"/>
    </xf>
    <xf numFmtId="0" fontId="0" fillId="36" borderId="35" applyFont="1" applyFill="1" applyBorder="1" applyAlignment="1">
      <alignment horizontal="center" vertical="center"/>
    </xf>
    <xf numFmtId="0" fontId="0" fillId="36" borderId="33" applyFont="1" applyFill="1" applyBorder="1" applyAlignment="1">
      <alignment horizontal="center" vertical="center"/>
    </xf>
    <xf numFmtId="0" fontId="0" fillId="36" borderId="31" applyFont="1" applyFill="1" applyBorder="1" applyAlignment="1">
      <alignment horizontal="center" vertical="center"/>
    </xf>
    <xf numFmtId="0" fontId="39" fillId="30" borderId="0" applyFont="1" applyFill="1" applyAlignment="1">
      <alignment horizontal="center"/>
    </xf>
    <xf numFmtId="0" fontId="0" fillId="0" borderId="0" applyFont="1" applyFill="1"/>
    <xf numFmtId="0" fontId="88" fillId="30" borderId="0" applyFont="1" applyFill="1"/>
    <xf numFmtId="164" fontId="88" fillId="30" borderId="0" applyNumberFormat="1" applyFont="1" applyFill="1" applyAlignment="1">
      <alignment horizontal="right"/>
    </xf>
    <xf numFmtId="1" fontId="83" fillId="0" borderId="0" applyNumberFormat="1" applyFont="1" applyFill="1" applyAlignment="1">
      <alignment horizontal="left" wrapText="1"/>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20" fillId="0" borderId="34" applyFont="1" applyFill="1" applyBorder="1" applyAlignment="1">
      <alignment horizontal="center"/>
    </xf>
    <xf numFmtId="0" fontId="20" fillId="0" borderId="35" applyFont="1" applyFill="1" applyBorder="1" applyAlignment="1">
      <alignment horizontal="center"/>
    </xf>
    <xf numFmtId="0" fontId="20" fillId="0" borderId="36" applyFont="1" applyFill="1" applyBorder="1" applyAlignment="1">
      <alignment horizontal="center"/>
    </xf>
    <xf numFmtId="0" fontId="51" fillId="36" borderId="34" applyFont="1" applyFill="1" applyBorder="1"/>
    <xf numFmtId="0" fontId="51" fillId="36" borderId="35" applyFont="1" applyFill="1" applyBorder="1"/>
    <xf numFmtId="0" fontId="51" fillId="36" borderId="36" applyFont="1" applyFill="1" applyBorder="1"/>
    <xf numFmtId="0" fontId="43" fillId="0" borderId="34" applyFont="1" applyFill="1" applyBorder="1" applyAlignment="1">
      <alignment horizontal="center" vertical="center" wrapText="1"/>
    </xf>
    <xf numFmtId="0" fontId="88" fillId="0" borderId="36"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0" fontId="51" fillId="36" borderId="26" applyFont="1" applyFill="1" applyBorder="1"/>
    <xf numFmtId="0" fontId="51" fillId="36" borderId="32" applyFont="1" applyFill="1" applyBorder="1"/>
    <xf numFmtId="0" fontId="51" fillId="36" borderId="27" applyFont="1" applyFill="1" applyBorder="1"/>
    <xf numFmtId="0" fontId="5" fillId="0" borderId="28" applyFont="1" applyFill="1" applyBorder="1"/>
    <xf numFmtId="0" fontId="5" fillId="0" borderId="29" applyFont="1" applyFill="1" applyBorder="1"/>
    <xf numFmtId="166" fontId="52" fillId="36" borderId="26" applyNumberFormat="1" applyFont="1" applyFill="1" applyBorder="1" applyAlignment="1">
      <alignment horizontal="center"/>
    </xf>
    <xf numFmtId="166" fontId="52" fillId="36" borderId="32" applyNumberFormat="1" applyFont="1" applyFill="1" applyBorder="1" applyAlignment="1">
      <alignment horizontal="center"/>
    </xf>
    <xf numFmtId="166" fontId="52" fillId="36" borderId="27" applyNumberFormat="1" applyFont="1" applyFill="1" applyBorder="1" applyAlignment="1">
      <alignment horizontal="center"/>
    </xf>
    <xf numFmtId="0" fontId="5" fillId="0" borderId="34" applyFont="1" applyFill="1" applyBorder="1"/>
    <xf numFmtId="0" fontId="5" fillId="0" borderId="36" applyFont="1" applyFill="1" applyBorder="1"/>
    <xf numFmtId="0" fontId="5" fillId="0" borderId="26" applyFont="1" applyFill="1" applyBorder="1"/>
    <xf numFmtId="0" fontId="5" fillId="0" borderId="27" applyFont="1" applyFill="1" applyBorder="1"/>
    <xf numFmtId="0" fontId="5" fillId="0" borderId="30" applyFont="1" applyFill="1" applyBorder="1"/>
    <xf numFmtId="0" fontId="5" fillId="0" borderId="31" applyFont="1" applyFill="1" applyBorder="1"/>
    <xf numFmtId="0" fontId="51" fillId="36" borderId="26" applyFont="1" applyFill="1" applyBorder="1" applyAlignment="1">
      <alignment horizontal="left"/>
    </xf>
    <xf numFmtId="0" fontId="51" fillId="36" borderId="32" applyFont="1" applyFill="1" applyBorder="1" applyAlignment="1">
      <alignment horizontal="left"/>
    </xf>
    <xf numFmtId="0" fontId="51" fillId="36" borderId="27" applyFont="1" applyFill="1" applyBorder="1" applyAlignment="1">
      <alignment horizontal="left"/>
    </xf>
    <xf numFmtId="166" fontId="52" fillId="36" borderId="34" applyNumberFormat="1" applyFont="1" applyFill="1" applyBorder="1" applyAlignment="1">
      <alignment horizontal="center"/>
    </xf>
    <xf numFmtId="166" fontId="52" fillId="36" borderId="35" applyNumberFormat="1" applyFont="1" applyFill="1" applyBorder="1" applyAlignment="1">
      <alignment horizontal="center"/>
    </xf>
    <xf numFmtId="166" fontId="52" fillId="36" borderId="36" applyNumberFormat="1" applyFont="1" applyFill="1" applyBorder="1" applyAlignment="1">
      <alignment horizontal="center"/>
    </xf>
    <xf numFmtId="0" fontId="5" fillId="33" borderId="30" applyFont="1" applyFill="1" applyBorder="1"/>
    <xf numFmtId="0" fontId="5" fillId="33" borderId="31" applyFont="1" applyFill="1" applyBorder="1"/>
    <xf numFmtId="0" fontId="5" fillId="33" borderId="26" applyFont="1" applyFill="1" applyBorder="1"/>
    <xf numFmtId="0" fontId="5" fillId="33" borderId="27" applyFont="1" applyFill="1" applyBorder="1"/>
    <xf numFmtId="0" fontId="5" fillId="33" borderId="28" applyFont="1" applyFill="1" applyBorder="1"/>
    <xf numFmtId="0" fontId="5" fillId="33" borderId="29" applyFont="1" applyFill="1" applyBorder="1"/>
    <xf numFmtId="0" fontId="83" fillId="0" borderId="0" applyNumberFormat="1" applyFont="1" applyFill="1" applyAlignment="1">
      <alignment horizontal="left" wrapText="1"/>
    </xf>
    <xf numFmtId="0" fontId="88" fillId="0" borderId="0" applyFont="1" applyFill="1" applyAlignment="1">
      <alignment horizontal="right"/>
    </xf>
    <xf numFmtId="49" fontId="42" fillId="36" borderId="34" applyNumberFormat="1" applyFont="1" applyFill="1" applyBorder="1" applyAlignment="1">
      <alignment horizontal="center"/>
    </xf>
    <xf numFmtId="49" fontId="42" fillId="36" borderId="35" applyNumberFormat="1" applyFont="1" applyFill="1" applyBorder="1" applyAlignment="1">
      <alignment horizontal="center"/>
    </xf>
    <xf numFmtId="49" fontId="42" fillId="36" borderId="36" applyNumberFormat="1" applyFont="1" applyFill="1" applyBorder="1" applyAlignment="1">
      <alignment horizontal="center"/>
    </xf>
    <xf numFmtId="0" fontId="43" fillId="0" borderId="0" applyFont="1" applyFill="1" applyBorder="1" applyAlignment="1">
      <alignment horizontal="center" vertical="center" wrapText="1"/>
    </xf>
    <xf numFmtId="0" fontId="88" fillId="0" borderId="19" applyFont="1" applyFill="1" applyBorder="1" applyAlignment="1">
      <alignment horizontal="center" vertical="center" wrapText="1"/>
    </xf>
    <xf numFmtId="0" fontId="51" fillId="36" borderId="34" applyFont="1" applyFill="1" applyBorder="1" applyAlignment="1">
      <alignment horizontal="left"/>
    </xf>
    <xf numFmtId="0" fontId="51" fillId="36" borderId="35" applyFont="1" applyFill="1" applyBorder="1" applyAlignment="1">
      <alignment horizontal="left"/>
    </xf>
    <xf numFmtId="0" fontId="51" fillId="36" borderId="36" applyFont="1" applyFill="1" applyBorder="1" applyAlignment="1">
      <alignment horizontal="left"/>
    </xf>
    <xf numFmtId="0" fontId="20" fillId="0" borderId="25" applyFont="1" applyFill="1" applyBorder="1" applyAlignment="1">
      <alignment horizontal="center"/>
    </xf>
    <xf numFmtId="0" fontId="20" fillId="0" borderId="53" applyFont="1" applyFill="1" applyBorder="1" applyAlignment="1">
      <alignment horizontal="center"/>
    </xf>
    <xf numFmtId="0" fontId="0" fillId="0" borderId="0" applyFont="1" applyFill="1" applyBorder="1" applyAlignment="1">
      <alignment horizontal="left" vertical="center"/>
    </xf>
    <xf numFmtId="170" fontId="0" fillId="0" borderId="0" applyNumberFormat="1" applyFont="1" applyFill="1" applyBorder="1" applyAlignment="1">
      <alignment horizontal="left" vertical="center"/>
    </xf>
    <xf numFmtId="0" fontId="82" fillId="0" borderId="0" applyNumberFormat="1" applyFont="1" applyFill="1" applyAlignment="1">
      <alignment horizontal="left" wrapText="1"/>
    </xf>
    <xf numFmtId="0" fontId="82" fillId="0" borderId="0" applyNumberFormat="1" applyFont="1" applyFill="1" applyAlignment="1">
      <alignment horizontal="left" wrapText="1"/>
    </xf>
    <xf numFmtId="0" fontId="82" fillId="33" borderId="0" applyFont="1" applyFill="1" applyBorder="1" applyAlignment="1">
      <alignment horizontal="center"/>
    </xf>
    <xf numFmtId="0" fontId="82" fillId="0" borderId="28" applyFont="1" applyFill="1" applyBorder="1" applyAlignment="1">
      <alignment horizontal="center"/>
    </xf>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29" applyFont="1" applyFill="1" applyBorder="1" applyAlignment="1">
      <alignment horizontal="center"/>
    </xf>
    <xf numFmtId="0" fontId="82" fillId="0" borderId="29" applyFont="1" applyFill="1" applyBorder="1" applyAlignment="1">
      <alignment horizontal="center"/>
    </xf>
    <xf numFmtId="0" fontId="82" fillId="33" borderId="30" applyFont="1" applyFill="1" applyBorder="1" applyAlignment="1">
      <alignment horizontal="center"/>
    </xf>
    <xf numFmtId="0" fontId="82" fillId="33" borderId="28" applyFont="1" applyFill="1" applyBorder="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39" fillId="0" borderId="0" applyFont="1" applyFill="1" applyAlignment="1">
      <alignment horizontal="center"/>
    </xf>
    <xf numFmtId="0" fontId="29" fillId="0" borderId="0" applyFont="1" applyFill="1" applyBorder="1" applyAlignment="1">
      <alignment horizontal="center"/>
    </xf>
    <xf numFmtId="0" fontId="82" fillId="0" borderId="26" applyFont="1" applyFill="1" applyBorder="1" applyAlignment="1">
      <alignment horizontal="center"/>
    </xf>
    <xf numFmtId="0" fontId="82" fillId="33" borderId="31" applyFont="1" applyFill="1" applyBorder="1" applyAlignment="1">
      <alignment horizontal="center"/>
    </xf>
    <xf numFmtId="0" fontId="0" fillId="0" borderId="0" applyFont="1" applyFill="1"/>
    <xf numFmtId="0" fontId="0" fillId="0" borderId="0" applyFont="1" applyFill="1" applyAlignment="1">
      <alignment horizontal="center"/>
    </xf>
    <xf numFmtId="0" fontId="43" fillId="0" borderId="0" applyFont="1" applyFill="1" applyBorder="1"/>
    <xf numFmtId="0" fontId="82" fillId="0" borderId="0" applyFont="1" applyFill="1" applyBorder="1" applyAlignment="1">
      <alignment horizontal="center"/>
    </xf>
    <xf numFmtId="0" fontId="82" fillId="33" borderId="33" applyFont="1" applyFill="1" applyBorder="1" applyAlignment="1">
      <alignment horizontal="center"/>
    </xf>
    <xf numFmtId="0" fontId="82" fillId="33" borderId="31" applyFont="1" applyFill="1" applyBorder="1" applyAlignment="1">
      <alignment horizontal="center"/>
    </xf>
    <xf numFmtId="0" fontId="82" fillId="0" borderId="29" applyFont="1" applyFill="1" applyBorder="1" applyAlignment="1">
      <alignment horizontal="center"/>
    </xf>
    <xf numFmtId="0" fontId="82" fillId="33" borderId="28" applyFont="1" applyFill="1" applyBorder="1" applyAlignment="1">
      <alignment horizontal="center"/>
    </xf>
    <xf numFmtId="0" fontId="82" fillId="33" borderId="0" applyFont="1" applyFill="1" applyBorder="1" applyAlignment="1">
      <alignment horizontal="center"/>
    </xf>
    <xf numFmtId="0" fontId="82" fillId="33" borderId="30" applyFont="1" applyFill="1" applyBorder="1" applyAlignment="1">
      <alignment horizontal="center"/>
    </xf>
    <xf numFmtId="0" fontId="82" fillId="0" borderId="28" applyFont="1" applyFill="1" applyBorder="1" applyAlignment="1">
      <alignment horizontal="center"/>
    </xf>
    <xf numFmtId="0" fontId="39" fillId="0" borderId="0" applyFont="1" applyFill="1" applyAlignment="1">
      <alignment horizontal="center"/>
    </xf>
    <xf numFmtId="0" fontId="82" fillId="0" borderId="32" applyFont="1" applyFill="1" applyBorder="1" applyAlignment="1">
      <alignment horizontal="center"/>
    </xf>
    <xf numFmtId="0" fontId="82" fillId="0" borderId="27" applyFont="1" applyFill="1" applyBorder="1" applyAlignment="1">
      <alignment horizontal="center"/>
    </xf>
    <xf numFmtId="0" fontId="82" fillId="0" borderId="26" applyFont="1" applyFill="1" applyBorder="1" applyAlignment="1">
      <alignment horizontal="center"/>
    </xf>
    <xf numFmtId="0" fontId="29" fillId="0" borderId="0" applyFont="1" applyFill="1" applyBorder="1" applyAlignment="1">
      <alignment horizontal="center"/>
    </xf>
    <xf numFmtId="0" fontId="82" fillId="33" borderId="29" applyFont="1" applyFill="1" applyBorder="1" applyAlignment="1">
      <alignment horizontal="center"/>
    </xf>
    <xf numFmtId="164" fontId="0" fillId="30" borderId="0" applyNumberFormat="1" applyFont="1" applyFill="1"/>
    <xf numFmtId="0" fontId="0" fillId="30" borderId="0" applyFont="1" applyFill="1"/>
    <xf numFmtId="0" fontId="0" fillId="30" borderId="0" applyFont="1" applyFill="1" applyAlignment="1">
      <alignment horizontal="center"/>
    </xf>
    <xf numFmtId="0" fontId="5" fillId="0" borderId="0" applyFont="1" applyFill="1" applyAlignment="1">
      <alignment horizontal="left" vertical="top" wrapText="1"/>
    </xf>
    <xf numFmtId="0" fontId="83" fillId="30" borderId="0" applyNumberFormat="1" applyFont="1" applyFill="1" applyBorder="1" applyAlignment="1">
      <alignment horizontal="left" wrapText="1"/>
    </xf>
    <xf numFmtId="0" fontId="39" fillId="30" borderId="0" applyFont="1" applyFill="1" applyBorder="1" applyAlignment="1">
      <alignment horizontal="center"/>
    </xf>
    <xf numFmtId="164" fontId="88" fillId="30" borderId="0" applyNumberFormat="1" applyFont="1" applyFill="1" applyBorder="1"/>
    <xf numFmtId="0" fontId="88" fillId="30" borderId="0" applyFont="1" applyFill="1" applyBorder="1" applyAlignment="1">
      <alignment horizontal="left"/>
    </xf>
    <xf numFmtId="49" fontId="52" fillId="36" borderId="34" applyNumberFormat="1" applyFont="1" applyFill="1" applyBorder="1" applyAlignment="1">
      <alignment horizontal="center"/>
    </xf>
    <xf numFmtId="49" fontId="52" fillId="36" borderId="7" applyNumberFormat="1" applyFont="1" applyFill="1" applyBorder="1" applyAlignment="1">
      <alignment horizontal="center"/>
    </xf>
    <xf numFmtId="0" fontId="43" fillId="0" borderId="36" applyFont="1" applyFill="1" applyBorder="1" applyAlignment="1">
      <alignment horizontal="center" vertical="center" wrapText="1"/>
    </xf>
    <xf numFmtId="0" fontId="43" fillId="0" borderId="54" applyFont="1" applyFill="1" applyBorder="1" applyAlignment="1">
      <alignment horizontal="center" vertical="center" wrapText="1"/>
    </xf>
    <xf numFmtId="0" fontId="0" fillId="33" borderId="38" applyFont="1" applyFill="1" applyBorder="1"/>
    <xf numFmtId="0" fontId="48" fillId="36" borderId="37" applyFont="1" applyFill="1" applyBorder="1" applyAlignment="1">
      <alignment horizontal="center" vertical="center"/>
    </xf>
    <xf numFmtId="0" fontId="43" fillId="30" borderId="54" applyFont="1" applyFill="1" applyBorder="1" applyAlignment="1">
      <alignment horizontal="center" vertical="center" wrapText="1"/>
    </xf>
    <xf numFmtId="0" fontId="43" fillId="0" borderId="7" applyFont="1" applyFill="1" applyBorder="1" applyAlignment="1">
      <alignment horizontal="center" vertical="center" wrapText="1"/>
    </xf>
    <xf numFmtId="0" fontId="0" fillId="33" borderId="37" applyFont="1" applyFill="1" applyBorder="1"/>
    <xf numFmtId="0" fontId="88" fillId="33" borderId="39" applyFont="1" applyFill="1" applyBorder="1"/>
    <xf numFmtId="0" fontId="88" fillId="30" borderId="0" applyFont="1" applyFill="1" applyBorder="1" applyAlignment="1">
      <alignment vertical="center"/>
    </xf>
    <xf numFmtId="164" fontId="88" fillId="30" borderId="0" applyNumberFormat="1" applyFont="1" applyFill="1" applyBorder="1" applyAlignment="1">
      <alignment vertical="center"/>
    </xf>
    <xf numFmtId="0" fontId="88" fillId="0" borderId="38" applyFont="1" applyFill="1" applyBorder="1"/>
    <xf numFmtId="0" fontId="88" fillId="33" borderId="38" applyFont="1" applyFill="1" applyBorder="1"/>
    <xf numFmtId="0" fontId="48" fillId="36" borderId="7" applyFont="1" applyFill="1" applyBorder="1" applyAlignment="1">
      <alignment horizontal="center" vertical="center"/>
    </xf>
    <xf numFmtId="0" fontId="43" fillId="30" borderId="36" applyFont="1" applyFill="1" applyBorder="1" applyAlignment="1">
      <alignment horizontal="center" vertical="center" wrapText="1"/>
    </xf>
    <xf numFmtId="0" fontId="41" fillId="0" borderId="37" applyFont="1" applyFill="1" applyBorder="1" applyAlignment="1">
      <alignment horizontal="center" vertical="center"/>
    </xf>
    <xf numFmtId="0" fontId="41" fillId="0" borderId="37" applyFont="1" applyFill="1" applyBorder="1" applyAlignment="1">
      <alignment horizontal="center" vertical="center" wrapText="1"/>
    </xf>
    <xf numFmtId="0" fontId="43" fillId="0" borderId="0" applyFont="1" applyFill="1" applyBorder="1" applyAlignment="1">
      <alignment horizontal="right"/>
    </xf>
    <xf numFmtId="164" fontId="50" fillId="30" borderId="0" applyNumberFormat="1" applyFont="1" applyFill="1" applyBorder="1" applyAlignment="1">
      <alignment horizontal="right"/>
    </xf>
    <xf numFmtId="164" fontId="43" fillId="30" borderId="0" applyNumberFormat="1" applyFont="1" applyFill="1" applyBorder="1" applyAlignment="1">
      <alignment horizontal="right"/>
    </xf>
    <xf numFmtId="0" fontId="41" fillId="0" borderId="38" applyFont="1" applyFill="1" applyBorder="1" applyAlignment="1">
      <alignment horizontal="center" vertical="center"/>
    </xf>
    <xf numFmtId="0" fontId="41" fillId="0" borderId="38" applyFont="1" applyFill="1" applyBorder="1" applyAlignment="1">
      <alignment horizontal="center" vertical="center" wrapText="1"/>
    </xf>
    <xf numFmtId="0" fontId="42" fillId="36" borderId="7" applyFont="1" applyFill="1" applyBorder="1" applyAlignment="1">
      <alignment horizontal="center"/>
    </xf>
    <xf numFmtId="0" fontId="43" fillId="30" borderId="0" applyFont="1" applyFill="1" applyBorder="1" applyAlignment="1">
      <alignment horizontal="right"/>
    </xf>
    <xf numFmtId="0" fontId="48" fillId="36" borderId="7" applyFont="1" applyFill="1" applyBorder="1" applyAlignment="1">
      <alignment horizontal="center"/>
    </xf>
    <xf numFmtId="0" fontId="43" fillId="30" borderId="7" applyFont="1" applyFill="1" applyBorder="1" applyAlignment="1">
      <alignment horizontal="center"/>
    </xf>
    <xf numFmtId="0" fontId="25" fillId="36" borderId="7" applyFont="1" applyFill="1" applyBorder="1" applyAlignment="1">
      <alignment horizontal="center" vertical="center"/>
    </xf>
    <xf numFmtId="0" fontId="0" fillId="0" borderId="7" applyFont="1" applyFill="1" applyBorder="1" applyAlignment="1">
      <alignment horizontal="center"/>
    </xf>
    <xf numFmtId="0" fontId="0" fillId="34" borderId="7" applyFont="1" applyFill="1" applyBorder="1" applyAlignment="1">
      <alignment horizontal="center"/>
    </xf>
    <xf numFmtId="49" fontId="48" fillId="36" borderId="34" applyNumberFormat="1" applyFont="1" applyFill="1" applyBorder="1" applyAlignment="1">
      <alignment horizontal="center" vertical="center"/>
    </xf>
    <xf numFmtId="49" fontId="48" fillId="36" borderId="7" applyNumberFormat="1" applyFont="1" applyFill="1" applyBorder="1" applyAlignment="1">
      <alignment horizontal="center" vertical="center"/>
    </xf>
    <xf numFmtId="0" fontId="48" fillId="36" borderId="34" applyFont="1" applyFill="1" applyBorder="1" applyAlignment="1">
      <alignment horizontal="center" vertical="center"/>
    </xf>
    <xf numFmtId="1" fontId="83" fillId="0" borderId="0" applyNumberFormat="1" applyFont="1" applyFill="1" applyBorder="1" applyAlignment="1">
      <alignment horizontal="left" wrapText="1"/>
    </xf>
    <xf numFmtId="166" fontId="52" fillId="36" borderId="7" applyNumberFormat="1" applyFont="1" applyFill="1" applyBorder="1" applyAlignment="1">
      <alignment horizontal="center"/>
    </xf>
    <xf numFmtId="0" fontId="51" fillId="36" borderId="7" applyFont="1" applyFill="1" applyBorder="1"/>
    <xf numFmtId="0" fontId="51" fillId="36" borderId="7" applyFont="1" applyFill="1" applyBorder="1" applyAlignment="1">
      <alignment horizontal="left"/>
    </xf>
    <xf numFmtId="164" fontId="88" fillId="30" borderId="0" applyNumberFormat="1" applyFont="1" applyFill="1" applyBorder="1" applyAlignment="1">
      <alignment horizontal="right"/>
    </xf>
    <xf numFmtId="166" fontId="52" fillId="36" borderId="37" applyNumberFormat="1" applyFont="1" applyFill="1" applyBorder="1" applyAlignment="1">
      <alignment horizontal="center"/>
    </xf>
    <xf numFmtId="0" fontId="51" fillId="36" borderId="37" applyFont="1" applyFill="1" applyBorder="1" applyAlignment="1">
      <alignment horizontal="left"/>
    </xf>
    <xf numFmtId="0" fontId="51" fillId="36" borderId="37" applyFont="1" applyFill="1" applyBorder="1"/>
    <xf numFmtId="49" fontId="42" fillId="36" borderId="7" applyNumberFormat="1" applyFont="1" applyFill="1" applyBorder="1" applyAlignment="1">
      <alignment horizontal="center"/>
    </xf>
    <xf numFmtId="0" fontId="43" fillId="0" borderId="19" applyFont="1" applyFill="1" applyBorder="1" applyAlignment="1">
      <alignment horizontal="center" vertical="center" wrapText="1"/>
    </xf>
    <xf numFmtId="0" fontId="5" fillId="33" borderId="37" applyFont="1" applyFill="1" applyBorder="1"/>
    <xf numFmtId="0" fontId="5" fillId="0" borderId="38" applyFont="1" applyFill="1" applyBorder="1"/>
    <xf numFmtId="0" fontId="5" fillId="0" borderId="7" applyFont="1" applyFill="1" applyBorder="1"/>
    <xf numFmtId="0" fontId="5" fillId="33" borderId="38" applyFont="1" applyFill="1" applyBorder="1"/>
    <xf numFmtId="0" fontId="5" fillId="33" borderId="39" applyFont="1" applyFill="1" applyBorder="1"/>
    <xf numFmtId="0" fontId="5" fillId="0" borderId="37" applyFont="1" applyFill="1" applyBorder="1"/>
    <xf numFmtId="0" fontId="5" fillId="0" borderId="39" applyFont="1" applyFill="1" applyBorder="1"/>
    <xf numFmtId="0" fontId="39" fillId="0" borderId="0" applyFont="1" applyFill="1" applyBorder="1" applyAlignment="1">
      <alignment horizontal="center"/>
    </xf>
    <xf numFmtId="0" fontId="82" fillId="0" borderId="0" applyNumberFormat="1" applyFont="1" applyFill="1" applyBorder="1" applyAlignment="1">
      <alignment horizontal="left" wrapText="1"/>
    </xf>
    <xf numFmtId="164" fontId="0" fillId="30" borderId="0" applyNumberFormat="1" applyFont="1" applyFill="1" applyBorder="1"/>
    <xf numFmtId="0" fontId="5" fillId="0" borderId="0" applyFont="1" applyFill="1" applyBorder="1" applyAlignment="1">
      <alignment horizontal="left" vertical="top" wrapText="1"/>
    </xf>
    <xf numFmtId="0" borderId="0"/>
    <xf numFmtId="0" fontId="103" fillId="36" borderId="55" applyFont="1" applyFill="1" applyBorder="1" applyAlignment="1">
      <alignment horizontal="center" vertical="bottom"/>
    </xf>
    <xf numFmtId="0" fontId="103" fillId="36" borderId="56" applyFont="1" applyFill="1" applyBorder="1" applyAlignment="1">
      <alignment horizontal="center" vertical="bottom"/>
    </xf>
    <xf numFmtId="0" fontId="103" fillId="36" borderId="57" applyFont="1" applyFill="1" applyBorder="1" applyAlignment="1">
      <alignment horizontal="center" vertical="bottom"/>
    </xf>
    <xf numFmtId="0" fontId="103" fillId="36" borderId="58" applyFont="1" applyFill="1" applyBorder="1" applyAlignment="1">
      <alignment horizontal="center" vertical="bottom"/>
    </xf>
    <xf numFmtId="0" fontId="0" fillId="0" borderId="59" applyFont="1" applyFill="1" applyBorder="1" applyAlignment="1">
      <alignment horizontal="left" vertical="center"/>
    </xf>
    <xf numFmtId="0" fontId="104" fillId="38" borderId="60" applyFont="1" applyFill="1" applyBorder="1" applyAlignment="1">
      <alignment horizontal="right" vertical="center"/>
    </xf>
    <xf numFmtId="0" fontId="43" fillId="0" borderId="59" applyFont="1" applyFill="1" applyBorder="1" applyAlignment="1">
      <alignment horizontal="right"/>
    </xf>
    <xf numFmtId="164" fontId="88" fillId="30" borderId="59" applyNumberFormat="1" applyFont="1" applyFill="1" applyBorder="1"/>
    <xf numFmtId="164" fontId="50" fillId="30" borderId="59" applyNumberFormat="1" applyFont="1" applyFill="1" applyBorder="1" applyAlignment="1">
      <alignment horizontal="right"/>
    </xf>
    <xf numFmtId="0" fontId="44" fillId="0" borderId="59" applyFont="1" applyFill="1" applyBorder="1" applyAlignment="1">
      <alignment horizontal="center"/>
    </xf>
    <xf numFmtId="0" fontId="105" fillId="0" borderId="61" applyFont="1" applyFill="1" applyBorder="1" applyAlignment="1">
      <alignment horizontal="center" vertical="center"/>
    </xf>
    <xf numFmtId="0" fontId="41" fillId="0" borderId="62" applyFont="1" applyFill="1" applyBorder="1" applyAlignment="1">
      <alignment horizontal="center" vertical="center"/>
    </xf>
    <xf numFmtId="0" fontId="41" fillId="0" borderId="62" applyFont="1" applyFill="1" applyBorder="1" applyAlignment="1">
      <alignment horizontal="center" vertical="center" wrapText="1"/>
    </xf>
    <xf numFmtId="0" fontId="41" fillId="0" borderId="63" applyFont="1" applyFill="1" applyBorder="1" applyAlignment="1">
      <alignment horizontal="center"/>
    </xf>
    <xf numFmtId="166" fontId="88" fillId="30" borderId="64" applyNumberFormat="1" applyFont="1" applyFill="1" applyBorder="1" applyAlignment="1">
      <alignment horizontal="center"/>
    </xf>
    <xf numFmtId="166" fontId="88" fillId="33" borderId="65" applyNumberFormat="1" applyFont="1" applyFill="1" applyBorder="1" applyAlignment="1">
      <alignment horizontal="center"/>
    </xf>
    <xf numFmtId="166" fontId="88" fillId="30" borderId="65" applyNumberFormat="1" applyFont="1" applyFill="1" applyBorder="1" applyAlignment="1">
      <alignment horizontal="center"/>
    </xf>
    <xf numFmtId="166" fontId="88" fillId="33" borderId="63" applyNumberFormat="1" applyFont="1" applyFill="1" applyBorder="1" applyAlignment="1">
      <alignment horizontal="center"/>
    </xf>
    <xf numFmtId="2" fontId="88" fillId="30" borderId="64" applyNumberFormat="1" applyFont="1" applyFill="1" applyBorder="1" applyAlignment="1">
      <alignment horizontal="center"/>
    </xf>
    <xf numFmtId="2" fontId="88" fillId="33" borderId="65" applyNumberFormat="1" applyFont="1" applyFill="1" applyBorder="1" applyAlignment="1">
      <alignment horizontal="center"/>
    </xf>
    <xf numFmtId="0" fontId="106" fillId="38" borderId="66" applyFont="1" applyFill="1" applyBorder="1"/>
    <xf numFmtId="0" fontId="87" fillId="0" borderId="59" applyNumberFormat="1" applyFont="1" applyFill="1" applyBorder="1" applyAlignment="1">
      <alignment horizontal="left" wrapText="1"/>
    </xf>
    <xf numFmtId="0" fontId="107" fillId="39" borderId="0" applyFont="1" applyFill="1"/>
    <xf numFmtId="49" fontId="55" fillId="36" borderId="67" applyNumberFormat="1" applyFont="1" applyFill="1" applyBorder="1" applyAlignment="1">
      <alignment textRotation="90" wrapText="1"/>
    </xf>
    <xf numFmtId="0" fontId="108" fillId="38" borderId="60" applyFont="1" applyFill="1" applyBorder="1" applyAlignment="1">
      <alignment horizontal="left" vertical="center"/>
    </xf>
    <xf numFmtId="171" fontId="108" fillId="38" borderId="60" applyNumberFormat="1" applyFont="1" applyFill="1" applyBorder="1" applyAlignment="1">
      <alignment horizontal="left" vertical="center"/>
    </xf>
    <xf numFmtId="0" fontId="108" fillId="38" borderId="60" applyFont="1" applyFill="1" applyBorder="1" applyAlignment="1">
      <alignment horizontal="right" vertical="center"/>
    </xf>
    <xf numFmtId="0" fontId="109" fillId="38" borderId="68" applyFont="1" applyFill="1" applyBorder="1" applyAlignment="1">
      <alignment horizontal="center" vertical="center"/>
    </xf>
    <xf numFmtId="0" fontId="109" fillId="38" borderId="69" applyFont="1" applyFill="1" applyBorder="1" applyAlignment="1">
      <alignment horizontal="center" vertical="center"/>
    </xf>
    <xf numFmtId="0" fontId="109" fillId="38" borderId="70" applyFont="1" applyFill="1" applyBorder="1" applyAlignment="1">
      <alignment horizontal="center" vertical="center"/>
    </xf>
    <xf numFmtId="0" fontId="108" fillId="40" borderId="60" applyFont="1" applyFill="1" applyBorder="1" applyAlignment="1">
      <alignment horizontal="left" vertical="center"/>
    </xf>
    <xf numFmtId="171" fontId="108" fillId="40" borderId="60" applyNumberFormat="1" applyFont="1" applyFill="1" applyBorder="1" applyAlignment="1">
      <alignment horizontal="left" vertical="center"/>
    </xf>
    <xf numFmtId="0" fontId="108" fillId="40" borderId="60" applyFont="1" applyFill="1" applyBorder="1" applyAlignment="1">
      <alignment horizontal="right" vertical="center"/>
    </xf>
    <xf numFmtId="0" fontId="109" fillId="40" borderId="68" applyFont="1" applyFill="1" applyBorder="1" applyAlignment="1">
      <alignment horizontal="center" vertical="center"/>
    </xf>
    <xf numFmtId="0" fontId="109" fillId="40" borderId="69" applyFont="1" applyFill="1" applyBorder="1" applyAlignment="1">
      <alignment horizontal="center" vertical="center"/>
    </xf>
    <xf numFmtId="0" fontId="109" fillId="40" borderId="70" applyFont="1" applyFill="1" applyBorder="1" applyAlignment="1">
      <alignment horizontal="center" vertical="center"/>
    </xf>
    <xf numFmtId="0" fontId="110" fillId="0" borderId="0" applyFont="1" applyFill="1" applyBorder="1" applyAlignment="1">
      <alignment horizontal="left" vertical="center"/>
    </xf>
    <xf numFmtId="0" fontId="49" fillId="0" borderId="0" applyFont="1" applyFill="1" applyBorder="1" applyAlignment="1">
      <alignment horizontal="center" vertical="bottom"/>
    </xf>
    <xf numFmtId="0" fontId="88" fillId="30" borderId="59" applyFont="1" applyFill="1" applyBorder="1"/>
    <xf numFmtId="49" fontId="51" fillId="36" borderId="7" applyNumberFormat="1" applyFont="1" applyFill="1" applyBorder="1" applyAlignment="1">
      <alignment horizontal="center" vertical="center"/>
    </xf>
    <xf numFmtId="0" fontId="39" fillId="30" borderId="59" applyFont="1" applyFill="1" applyBorder="1" applyAlignment="1">
      <alignment horizontal="center"/>
    </xf>
    <xf numFmtId="0" fontId="51" fillId="36" borderId="7" applyFont="1" applyFill="1" applyBorder="1" applyAlignment="1">
      <alignment horizontal="center" vertical="center"/>
    </xf>
    <xf numFmtId="0" fontId="83" fillId="30" borderId="59" applyNumberFormat="1" applyFont="1" applyFill="1" applyBorder="1" applyAlignment="1">
      <alignment horizontal="left" wrapText="1"/>
    </xf>
    <xf numFmtId="164" fontId="88" fillId="30" borderId="59" applyNumberFormat="1" applyFont="1" applyFill="1" applyBorder="1" applyAlignment="1">
      <alignment horizontal="right"/>
    </xf>
    <xf numFmtId="1" fontId="83" fillId="0" borderId="59" applyNumberFormat="1" applyFont="1" applyFill="1" applyBorder="1" applyAlignment="1">
      <alignment horizontal="left" wrapText="1"/>
    </xf>
    <xf numFmtId="0" fontId="51" fillId="36" borderId="62" applyFont="1" applyFill="1" applyBorder="1" applyAlignment="1">
      <alignment horizontal="left"/>
    </xf>
    <xf numFmtId="166" fontId="52" fillId="36" borderId="62" applyNumberFormat="1" applyFont="1" applyFill="1" applyBorder="1" applyAlignment="1">
      <alignment horizontal="center"/>
    </xf>
    <xf numFmtId="0" fontId="51" fillId="36" borderId="62" applyFont="1" applyFill="1" applyBorder="1"/>
    <xf numFmtId="0" fontId="88" fillId="0" borderId="59" applyFont="1" applyFill="1" applyBorder="1" applyAlignment="1">
      <alignment horizontal="right"/>
    </xf>
    <xf numFmtId="0" fontId="43" fillId="0" borderId="71" applyFont="1" applyFill="1" applyBorder="1" applyAlignment="1">
      <alignment horizontal="center" vertical="center" wrapText="1"/>
    </xf>
    <xf numFmtId="0" fontId="5" fillId="0" borderId="62" applyFont="1" applyFill="1" applyBorder="1"/>
    <xf numFmtId="0" fontId="5" fillId="0" borderId="72" applyFont="1" applyFill="1" applyBorder="1"/>
    <xf numFmtId="0" fontId="5" fillId="0" borderId="73" applyFont="1" applyFill="1" applyBorder="1"/>
    <xf numFmtId="0" fontId="5" fillId="33" borderId="62" applyFont="1" applyFill="1" applyBorder="1"/>
    <xf numFmtId="0" fontId="5" fillId="33" borderId="72" applyFont="1" applyFill="1" applyBorder="1"/>
    <xf numFmtId="0" fontId="5" fillId="33" borderId="73" applyFont="1" applyFill="1" applyBorder="1"/>
    <xf numFmtId="0" fontId="83" fillId="0" borderId="59" applyNumberFormat="1" applyFont="1" applyFill="1" applyBorder="1" applyAlignment="1">
      <alignment horizontal="left" wrapText="1"/>
    </xf>
    <xf numFmtId="0" fontId="0" fillId="0" borderId="59" applyFont="1" applyFill="1" applyBorder="1"/>
    <xf numFmtId="0" fontId="39" fillId="0" borderId="59" applyFont="1" applyFill="1" applyBorder="1" applyAlignment="1">
      <alignment horizontal="center"/>
    </xf>
    <xf numFmtId="0" fontId="29" fillId="0" borderId="59" applyFont="1" applyFill="1" applyBorder="1" applyAlignment="1">
      <alignment horizontal="center"/>
    </xf>
    <xf numFmtId="0" fontId="82" fillId="0" borderId="74" applyFont="1" applyFill="1" applyBorder="1" applyAlignment="1">
      <alignment horizontal="center"/>
    </xf>
    <xf numFmtId="0" fontId="82" fillId="0" borderId="75" applyFont="1" applyFill="1" applyBorder="1" applyAlignment="1">
      <alignment horizontal="center"/>
    </xf>
    <xf numFmtId="0" fontId="82" fillId="0" borderId="76" applyFont="1" applyFill="1" applyBorder="1" applyAlignment="1">
      <alignment horizontal="center"/>
    </xf>
    <xf numFmtId="0" fontId="82" fillId="33" borderId="77" applyFont="1" applyFill="1" applyBorder="1" applyAlignment="1">
      <alignment horizontal="center"/>
    </xf>
    <xf numFmtId="0" fontId="82" fillId="33" borderId="59" applyFont="1" applyFill="1" applyBorder="1" applyAlignment="1">
      <alignment horizontal="center"/>
    </xf>
    <xf numFmtId="0" fontId="82" fillId="33" borderId="78" applyFont="1" applyFill="1" applyBorder="1" applyAlignment="1">
      <alignment horizontal="center"/>
    </xf>
    <xf numFmtId="0" fontId="82" fillId="0" borderId="77" applyFont="1" applyFill="1" applyBorder="1" applyAlignment="1">
      <alignment horizontal="center"/>
    </xf>
    <xf numFmtId="0" fontId="82" fillId="0" borderId="59" applyFont="1" applyFill="1" applyBorder="1" applyAlignment="1">
      <alignment horizontal="center"/>
    </xf>
    <xf numFmtId="0" fontId="82" fillId="0" borderId="78" applyFont="1" applyFill="1" applyBorder="1" applyAlignment="1">
      <alignment horizontal="center"/>
    </xf>
    <xf numFmtId="0" fontId="82" fillId="33" borderId="79" applyFont="1" applyFill="1" applyBorder="1" applyAlignment="1">
      <alignment horizontal="center"/>
    </xf>
    <xf numFmtId="0" fontId="82" fillId="33" borderId="80" applyFont="1" applyFill="1" applyBorder="1" applyAlignment="1">
      <alignment horizontal="center"/>
    </xf>
    <xf numFmtId="0" fontId="82" fillId="33" borderId="81" applyFont="1" applyFill="1" applyBorder="1" applyAlignment="1">
      <alignment horizontal="center"/>
    </xf>
    <xf numFmtId="0" fontId="0" fillId="0" borderId="59" applyFont="1" applyFill="1" applyBorder="1" applyAlignment="1">
      <alignment horizontal="center"/>
    </xf>
    <xf numFmtId="0" fontId="43" fillId="0" borderId="59" applyFont="1" applyFill="1" applyBorder="1"/>
    <xf numFmtId="0" fontId="111" fillId="38" borderId="68" applyFont="1" applyFill="1" applyBorder="1" applyAlignment="1">
      <alignment horizontal="center" vertical="center"/>
    </xf>
    <xf numFmtId="0" fontId="111" fillId="38" borderId="69" applyFont="1" applyFill="1" applyBorder="1" applyAlignment="1">
      <alignment horizontal="center" vertical="center"/>
    </xf>
    <xf numFmtId="0" fontId="111" fillId="38" borderId="70" applyFont="1" applyFill="1" applyBorder="1" applyAlignment="1">
      <alignment horizontal="center" vertical="center"/>
    </xf>
    <xf numFmtId="0" fontId="111" fillId="40" borderId="68" applyFont="1" applyFill="1" applyBorder="1" applyAlignment="1">
      <alignment horizontal="center" vertical="center"/>
    </xf>
    <xf numFmtId="0" fontId="111" fillId="40" borderId="69" applyFont="1" applyFill="1" applyBorder="1" applyAlignment="1">
      <alignment horizontal="center" vertical="center"/>
    </xf>
    <xf numFmtId="0" fontId="111" fillId="40" borderId="70" applyFont="1" applyFill="1" applyBorder="1" applyAlignment="1">
      <alignment horizontal="center" vertical="center"/>
    </xf>
    <xf numFmtId="170" fontId="0" fillId="0" borderId="59" applyNumberFormat="1" applyFont="1" applyFill="1" applyBorder="1" applyAlignment="1">
      <alignment horizontal="left" vertical="center"/>
    </xf>
    <xf numFmtId="0" fontId="88" fillId="0" borderId="0" applyFont="1" applyFill="1" applyBorder="1" applyAlignment="1">
      <alignment horizontal="center" vertical="bottom"/>
    </xf>
    <xf numFmtId="0" fontId="88" fillId="0" borderId="0" applyFont="1" applyFill="1" applyBorder="1" applyAlignment="1">
      <alignment horizontal="right" vertical="bottom"/>
    </xf>
    <xf numFmtId="0" fontId="82" fillId="0" borderId="59" applyNumberFormat="1" applyFont="1" applyFill="1" applyBorder="1" applyAlignment="1">
      <alignment horizontal="left" wrapText="1"/>
    </xf>
  </cellXfs>
  <cellStyles count="788">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Bad" xfId="49" builtinId="27" customBuiltin="1"/>
    <cellStyle name="Bad 2" xfId="50"/>
    <cellStyle name="Calculation" xfId="51" builtinId="22" customBuiltin="1"/>
    <cellStyle name="Calculation 2" xfId="52"/>
    <cellStyle name="Check Cell" xfId="53" builtinId="23" customBuiltin="1"/>
    <cellStyle name="Check Cell 2" xfId="54"/>
    <cellStyle name="Comma" xfId="55" builtinId="3"/>
    <cellStyle name="Comma 2" xfId="56"/>
    <cellStyle name="Comma_Hyatt DBM Sample" xfId="57"/>
    <cellStyle name="Currency" xfId="58" builtinId="4"/>
    <cellStyle name="Currency 2" xfId="59"/>
    <cellStyle name="Explanatory Text" xfId="60" builtinId="53" customBuiltin="1"/>
    <cellStyle name="Explanatory Text 2" xfId="61"/>
    <cellStyle name="ExtStyle 0" xfId="62"/>
    <cellStyle name="ExtStyle 0 2" xfId="63"/>
    <cellStyle name="ExtStyle 0 3" xfId="64"/>
    <cellStyle name="ExtStyle 0 4" xfId="65"/>
    <cellStyle name="ExtStyle 16" xfId="66"/>
    <cellStyle name="ExtStyle 16 2" xfId="67"/>
    <cellStyle name="ExtStyle 16 3" xfId="68"/>
    <cellStyle name="ExtStyle 16 4" xfId="69"/>
    <cellStyle name="ExtStyle 17" xfId="70"/>
    <cellStyle name="ExtStyle 17 2" xfId="71"/>
    <cellStyle name="ExtStyle 17 3" xfId="72"/>
    <cellStyle name="ExtStyle 17 4" xfId="73"/>
    <cellStyle name="ExtStyle 18" xfId="74"/>
    <cellStyle name="ExtStyle 18 2" xfId="75"/>
    <cellStyle name="ExtStyle 18 3" xfId="76"/>
    <cellStyle name="ExtStyle 18 4" xfId="77"/>
    <cellStyle name="ExtStyle 19" xfId="78"/>
    <cellStyle name="ExtStyle 19 2" xfId="79"/>
    <cellStyle name="ExtStyle 19 3" xfId="80"/>
    <cellStyle name="ExtStyle 19 4" xfId="81"/>
    <cellStyle name="ExtStyle 20" xfId="82"/>
    <cellStyle name="ExtStyle 20 2" xfId="83"/>
    <cellStyle name="ExtStyle 21" xfId="84"/>
    <cellStyle name="ExtStyle 21 2" xfId="85"/>
    <cellStyle name="ExtStyle 22" xfId="86"/>
    <cellStyle name="ExtStyle 22 2" xfId="87"/>
    <cellStyle name="ExtStyle 22 3" xfId="88"/>
    <cellStyle name="ExtStyle 22 4" xfId="89"/>
    <cellStyle name="ExtStyle 28" xfId="90"/>
    <cellStyle name="ExtStyle 28 2" xfId="91"/>
    <cellStyle name="ExtStyle 29" xfId="92"/>
    <cellStyle name="ExtStyle 29 2" xfId="93"/>
    <cellStyle name="ExtStyle 30" xfId="94"/>
    <cellStyle name="ExtStyle 30 2" xfId="95"/>
    <cellStyle name="ExtStyle 30 3" xfId="96"/>
    <cellStyle name="ExtStyle 30 4" xfId="97"/>
    <cellStyle name="ExtStyle 31" xfId="98"/>
    <cellStyle name="ExtStyle 31 2" xfId="99"/>
    <cellStyle name="ExtStyle 32" xfId="100"/>
    <cellStyle name="ExtStyle 32 2" xfId="101"/>
    <cellStyle name="ExtStyle 33" xfId="102"/>
    <cellStyle name="ExtStyle 33 2" xfId="103"/>
    <cellStyle name="ExtStyle 33 3" xfId="104"/>
    <cellStyle name="ExtStyle 33 4" xfId="105"/>
    <cellStyle name="ExtStyle 34" xfId="106"/>
    <cellStyle name="ExtStyle 34 2" xfId="107"/>
    <cellStyle name="ExtStyle 35" xfId="108"/>
    <cellStyle name="ExtStyle 35 2" xfId="109"/>
    <cellStyle name="ExtStyle 36" xfId="110"/>
    <cellStyle name="ExtStyle 36 2" xfId="111"/>
    <cellStyle name="ExtStyle 36 3" xfId="112"/>
    <cellStyle name="ExtStyle 36 4" xfId="113"/>
    <cellStyle name="ExtStyle 37" xfId="114"/>
    <cellStyle name="ExtStyle 37 2" xfId="115"/>
    <cellStyle name="ExtStyle 38" xfId="116"/>
    <cellStyle name="ExtStyle 38 2" xfId="117"/>
    <cellStyle name="ExtStyle 39" xfId="118"/>
    <cellStyle name="ExtStyle 39 2" xfId="119"/>
    <cellStyle name="ExtStyle 39 3" xfId="120"/>
    <cellStyle name="ExtStyle 39 4" xfId="121"/>
    <cellStyle name="ExtStyle 43" xfId="122"/>
    <cellStyle name="ExtStyle 44" xfId="123"/>
    <cellStyle name="ExtStyle 46" xfId="124"/>
    <cellStyle name="ExtStyle 47" xfId="125"/>
    <cellStyle name="ExtStyle 69" xfId="126"/>
    <cellStyle name="ExtStyle 75" xfId="127"/>
    <cellStyle name="ExtStyle 82" xfId="128"/>
    <cellStyle name="Good" xfId="129" builtinId="26" customBuiltin="1"/>
    <cellStyle name="Good 2" xfId="130"/>
    <cellStyle name="Heading 1" xfId="131" builtinId="16" customBuiltin="1"/>
    <cellStyle name="Heading 1 2" xfId="132"/>
    <cellStyle name="Heading 2" xfId="133" builtinId="17" customBuiltin="1"/>
    <cellStyle name="Heading 2 2" xfId="134"/>
    <cellStyle name="Heading 3" xfId="135" builtinId="18" customBuiltin="1"/>
    <cellStyle name="Heading 3 2" xfId="136"/>
    <cellStyle name="Heading 4" xfId="137" builtinId="19" customBuiltin="1"/>
    <cellStyle name="Heading 4 2" xfId="138"/>
    <cellStyle name="Hyperlink 2" xfId="139"/>
    <cellStyle name="Input" xfId="140" builtinId="20" customBuiltin="1"/>
    <cellStyle name="Input 2" xfId="141"/>
    <cellStyle name="Linked Cell" xfId="142" builtinId="24" customBuiltin="1"/>
    <cellStyle name="Linked Cell 2" xfId="143"/>
    <cellStyle name="Neutral" xfId="144" builtinId="28" customBuiltin="1"/>
    <cellStyle name="Neutral 2" xfId="145"/>
    <cellStyle name="Normal" xfId="0" builtinId="0"/>
    <cellStyle name="Normal 2" xfId="146"/>
    <cellStyle name="Normal 3" xfId="147"/>
    <cellStyle name="Note" xfId="148" builtinId="10" customBuiltin="1"/>
    <cellStyle name="Note 2" xfId="149"/>
    <cellStyle name="Note 3" xfId="150"/>
    <cellStyle name="Note 4" xfId="151"/>
    <cellStyle name="Output" xfId="152" builtinId="21" customBuiltin="1"/>
    <cellStyle name="Output 2" xfId="153"/>
    <cellStyle name="Percent" xfId="154" builtinId="5"/>
    <cellStyle name="Percent 2" xfId="155"/>
    <cellStyle name="Style 1025" xfId="156"/>
    <cellStyle name="Style 1025 2" xfId="157"/>
    <cellStyle name="Style 1101" xfId="158"/>
    <cellStyle name="Style 1101 2" xfId="159"/>
    <cellStyle name="Style 1103" xfId="160"/>
    <cellStyle name="Style 1103 2" xfId="161"/>
    <cellStyle name="Style 1103 3" xfId="162"/>
    <cellStyle name="Style 1103 4" xfId="163"/>
    <cellStyle name="Style 1104" xfId="164"/>
    <cellStyle name="Style 1104 2" xfId="165"/>
    <cellStyle name="Style 1104 3" xfId="166"/>
    <cellStyle name="Style 1104 4" xfId="167"/>
    <cellStyle name="Style 1105" xfId="168"/>
    <cellStyle name="Style 1105 2" xfId="169"/>
    <cellStyle name="Style 1105 3" xfId="170"/>
    <cellStyle name="Style 1105 4" xfId="171"/>
    <cellStyle name="Style 1106" xfId="172"/>
    <cellStyle name="Style 1106 2" xfId="173"/>
    <cellStyle name="Style 1106 3" xfId="174"/>
    <cellStyle name="Style 1106 4" xfId="175"/>
    <cellStyle name="Style 1107" xfId="176"/>
    <cellStyle name="Style 1107 2" xfId="177"/>
    <cellStyle name="Style 1107 3" xfId="178"/>
    <cellStyle name="Style 1107 4" xfId="179"/>
    <cellStyle name="Style 1108" xfId="180"/>
    <cellStyle name="Style 1108 2" xfId="181"/>
    <cellStyle name="Style 1108 3" xfId="182"/>
    <cellStyle name="Style 1108 4" xfId="183"/>
    <cellStyle name="Style 1109" xfId="184"/>
    <cellStyle name="Style 1109 2" xfId="185"/>
    <cellStyle name="Style 1109 3" xfId="186"/>
    <cellStyle name="Style 1109 4" xfId="187"/>
    <cellStyle name="Style 1110" xfId="188"/>
    <cellStyle name="Style 1110 2" xfId="189"/>
    <cellStyle name="Style 1110 3" xfId="190"/>
    <cellStyle name="Style 1110 4" xfId="191"/>
    <cellStyle name="Style 1111" xfId="192"/>
    <cellStyle name="Style 1111 2" xfId="193"/>
    <cellStyle name="Style 1111 3" xfId="194"/>
    <cellStyle name="Style 1111 4" xfId="195"/>
    <cellStyle name="Style 1112" xfId="196"/>
    <cellStyle name="Style 1112 2" xfId="197"/>
    <cellStyle name="Style 1112 3" xfId="198"/>
    <cellStyle name="Style 1112 4" xfId="199"/>
    <cellStyle name="Style 1113" xfId="200"/>
    <cellStyle name="Style 1113 2" xfId="201"/>
    <cellStyle name="Style 1113 3" xfId="202"/>
    <cellStyle name="Style 1113 4" xfId="203"/>
    <cellStyle name="Style 1114" xfId="204"/>
    <cellStyle name="Style 1114 2" xfId="205"/>
    <cellStyle name="Style 1114 3" xfId="206"/>
    <cellStyle name="Style 1114 4" xfId="207"/>
    <cellStyle name="Style 1115" xfId="208"/>
    <cellStyle name="Style 1115 2" xfId="209"/>
    <cellStyle name="Style 1115 3" xfId="210"/>
    <cellStyle name="Style 1115 4" xfId="211"/>
    <cellStyle name="Style 1177" xfId="212"/>
    <cellStyle name="Style 1177 2" xfId="213"/>
    <cellStyle name="Style 1177 3" xfId="214"/>
    <cellStyle name="Style 1177 4" xfId="215"/>
    <cellStyle name="Style 1178" xfId="216"/>
    <cellStyle name="Style 1178 2" xfId="217"/>
    <cellStyle name="Style 1178 3" xfId="218"/>
    <cellStyle name="Style 1178 4" xfId="219"/>
    <cellStyle name="Style 1179" xfId="220"/>
    <cellStyle name="Style 1179 2" xfId="221"/>
    <cellStyle name="Style 1179 3" xfId="222"/>
    <cellStyle name="Style 1179 4" xfId="223"/>
    <cellStyle name="Style 1180" xfId="224"/>
    <cellStyle name="Style 1180 2" xfId="225"/>
    <cellStyle name="Style 1180 3" xfId="226"/>
    <cellStyle name="Style 1180 4" xfId="227"/>
    <cellStyle name="Style 1181" xfId="228"/>
    <cellStyle name="Style 1181 2" xfId="229"/>
    <cellStyle name="Style 1181 3" xfId="230"/>
    <cellStyle name="Style 1181 4" xfId="231"/>
    <cellStyle name="Style 1182" xfId="232"/>
    <cellStyle name="Style 1182 2" xfId="233"/>
    <cellStyle name="Style 1182 3" xfId="234"/>
    <cellStyle name="Style 1182 4" xfId="235"/>
    <cellStyle name="Style 1183" xfId="236"/>
    <cellStyle name="Style 1183 2" xfId="237"/>
    <cellStyle name="Style 1183 3" xfId="238"/>
    <cellStyle name="Style 1183 4" xfId="239"/>
    <cellStyle name="Style 1184" xfId="240"/>
    <cellStyle name="Style 1184 2" xfId="241"/>
    <cellStyle name="Style 1184 3" xfId="242"/>
    <cellStyle name="Style 1184 4" xfId="243"/>
    <cellStyle name="Style 1185" xfId="244"/>
    <cellStyle name="Style 1185 2" xfId="245"/>
    <cellStyle name="Style 1185 3" xfId="246"/>
    <cellStyle name="Style 1185 4" xfId="247"/>
    <cellStyle name="Style 1196" xfId="248"/>
    <cellStyle name="Style 1299" xfId="249"/>
    <cellStyle name="Style 1299 2" xfId="250"/>
    <cellStyle name="Style 1309" xfId="251"/>
    <cellStyle name="Style 1311" xfId="252"/>
    <cellStyle name="Style 1313" xfId="253"/>
    <cellStyle name="Style 1314" xfId="254"/>
    <cellStyle name="Style 1315" xfId="255"/>
    <cellStyle name="Style 1316" xfId="256"/>
    <cellStyle name="Style 1317" xfId="257"/>
    <cellStyle name="Style 1318" xfId="258"/>
    <cellStyle name="Style 1319" xfId="259"/>
    <cellStyle name="Style 1320" xfId="260"/>
    <cellStyle name="Style 1321" xfId="261"/>
    <cellStyle name="Style 1322" xfId="262"/>
    <cellStyle name="Style 1331" xfId="263"/>
    <cellStyle name="Style 1331 2" xfId="264"/>
    <cellStyle name="Style 1331 3" xfId="265"/>
    <cellStyle name="Style 1331 4" xfId="266"/>
    <cellStyle name="Style 1332" xfId="267"/>
    <cellStyle name="Style 1332 2" xfId="268"/>
    <cellStyle name="Style 1332 3" xfId="269"/>
    <cellStyle name="Style 1332 4" xfId="270"/>
    <cellStyle name="Style 1333" xfId="271"/>
    <cellStyle name="Style 1333 2" xfId="272"/>
    <cellStyle name="Style 1333 3" xfId="273"/>
    <cellStyle name="Style 1333 4" xfId="274"/>
    <cellStyle name="Style 1334" xfId="275"/>
    <cellStyle name="Style 1334 2" xfId="276"/>
    <cellStyle name="Style 1334 3" xfId="277"/>
    <cellStyle name="Style 1334 4" xfId="278"/>
    <cellStyle name="Style 1335" xfId="279"/>
    <cellStyle name="Style 1335 2" xfId="280"/>
    <cellStyle name="Style 1335 3" xfId="281"/>
    <cellStyle name="Style 1335 4" xfId="282"/>
    <cellStyle name="Style 1336" xfId="283"/>
    <cellStyle name="Style 1336 2" xfId="284"/>
    <cellStyle name="Style 1336 3" xfId="285"/>
    <cellStyle name="Style 1336 4" xfId="286"/>
    <cellStyle name="Style 1337" xfId="287"/>
    <cellStyle name="Style 1337 2" xfId="288"/>
    <cellStyle name="Style 1337 3" xfId="289"/>
    <cellStyle name="Style 1337 4" xfId="290"/>
    <cellStyle name="Style 1338" xfId="291"/>
    <cellStyle name="Style 1338 2" xfId="292"/>
    <cellStyle name="Style 1338 3" xfId="293"/>
    <cellStyle name="Style 1338 4" xfId="294"/>
    <cellStyle name="Style 1339" xfId="295"/>
    <cellStyle name="Style 1339 2" xfId="296"/>
    <cellStyle name="Style 1339 3" xfId="297"/>
    <cellStyle name="Style 1339 4" xfId="298"/>
    <cellStyle name="Style 1376" xfId="299"/>
    <cellStyle name="Style 1376 2" xfId="300"/>
    <cellStyle name="Style 1376 3" xfId="301"/>
    <cellStyle name="Style 1376 4" xfId="302"/>
    <cellStyle name="Style 1377" xfId="303"/>
    <cellStyle name="Style 1377 2" xfId="304"/>
    <cellStyle name="Style 1377 3" xfId="305"/>
    <cellStyle name="Style 1377 4" xfId="306"/>
    <cellStyle name="Style 1378" xfId="307"/>
    <cellStyle name="Style 1378 2" xfId="308"/>
    <cellStyle name="Style 1378 3" xfId="309"/>
    <cellStyle name="Style 1378 4" xfId="310"/>
    <cellStyle name="Style 1379" xfId="311"/>
    <cellStyle name="Style 1379 2" xfId="312"/>
    <cellStyle name="Style 1379 3" xfId="313"/>
    <cellStyle name="Style 1379 4" xfId="314"/>
    <cellStyle name="Style 1380" xfId="315"/>
    <cellStyle name="Style 1380 2" xfId="316"/>
    <cellStyle name="Style 1380 3" xfId="317"/>
    <cellStyle name="Style 1380 4" xfId="318"/>
    <cellStyle name="Style 1381" xfId="319"/>
    <cellStyle name="Style 1381 2" xfId="320"/>
    <cellStyle name="Style 1381 3" xfId="321"/>
    <cellStyle name="Style 1381 4" xfId="322"/>
    <cellStyle name="Style 1382" xfId="323"/>
    <cellStyle name="Style 1382 2" xfId="324"/>
    <cellStyle name="Style 1382 3" xfId="325"/>
    <cellStyle name="Style 1382 4" xfId="326"/>
    <cellStyle name="Style 1383" xfId="327"/>
    <cellStyle name="Style 1383 2" xfId="328"/>
    <cellStyle name="Style 1383 3" xfId="329"/>
    <cellStyle name="Style 1383 4" xfId="330"/>
    <cellStyle name="Style 1384" xfId="331"/>
    <cellStyle name="Style 1384 2" xfId="332"/>
    <cellStyle name="Style 1384 3" xfId="333"/>
    <cellStyle name="Style 1384 4" xfId="334"/>
    <cellStyle name="Style 1385" xfId="335"/>
    <cellStyle name="Style 1385 2" xfId="336"/>
    <cellStyle name="Style 1385 3" xfId="337"/>
    <cellStyle name="Style 1385 4" xfId="338"/>
    <cellStyle name="Style 1386" xfId="339"/>
    <cellStyle name="Style 1386 2" xfId="340"/>
    <cellStyle name="Style 1386 3" xfId="341"/>
    <cellStyle name="Style 1386 4" xfId="342"/>
    <cellStyle name="Style 1535" xfId="343"/>
    <cellStyle name="Style 1536" xfId="344"/>
    <cellStyle name="Style 1537" xfId="345"/>
    <cellStyle name="Style 1538" xfId="346"/>
    <cellStyle name="Style 1539" xfId="347"/>
    <cellStyle name="Style 1540" xfId="348"/>
    <cellStyle name="Style 1541" xfId="349"/>
    <cellStyle name="Style 1542" xfId="350"/>
    <cellStyle name="Style 1543" xfId="351"/>
    <cellStyle name="Style 1544" xfId="352"/>
    <cellStyle name="Style 1556" xfId="353"/>
    <cellStyle name="Style 1556 2" xfId="354"/>
    <cellStyle name="Style 1663" xfId="355"/>
    <cellStyle name="Style 1663 2" xfId="356"/>
    <cellStyle name="Style 1665" xfId="357"/>
    <cellStyle name="Style 1665 2" xfId="358"/>
    <cellStyle name="Style 1665 3" xfId="359"/>
    <cellStyle name="Style 1665 4" xfId="360"/>
    <cellStyle name="Style 1666" xfId="361"/>
    <cellStyle name="Style 1666 2" xfId="362"/>
    <cellStyle name="Style 1666 3" xfId="363"/>
    <cellStyle name="Style 1666 4" xfId="364"/>
    <cellStyle name="Style 1667" xfId="365"/>
    <cellStyle name="Style 1667 2" xfId="366"/>
    <cellStyle name="Style 1667 3" xfId="367"/>
    <cellStyle name="Style 1667 4" xfId="368"/>
    <cellStyle name="Style 1668" xfId="369"/>
    <cellStyle name="Style 1668 2" xfId="370"/>
    <cellStyle name="Style 1668 3" xfId="371"/>
    <cellStyle name="Style 1668 4" xfId="372"/>
    <cellStyle name="Style 1669" xfId="373"/>
    <cellStyle name="Style 1669 2" xfId="374"/>
    <cellStyle name="Style 1669 3" xfId="375"/>
    <cellStyle name="Style 1669 4" xfId="376"/>
    <cellStyle name="Style 1670" xfId="377"/>
    <cellStyle name="Style 1670 2" xfId="378"/>
    <cellStyle name="Style 1670 3" xfId="379"/>
    <cellStyle name="Style 1670 4" xfId="380"/>
    <cellStyle name="Style 1671" xfId="381"/>
    <cellStyle name="Style 1671 2" xfId="382"/>
    <cellStyle name="Style 1671 3" xfId="383"/>
    <cellStyle name="Style 1671 4" xfId="384"/>
    <cellStyle name="Style 1672" xfId="385"/>
    <cellStyle name="Style 1672 2" xfId="386"/>
    <cellStyle name="Style 1672 3" xfId="387"/>
    <cellStyle name="Style 1672 4" xfId="388"/>
    <cellStyle name="Style 1673" xfId="389"/>
    <cellStyle name="Style 1673 2" xfId="390"/>
    <cellStyle name="Style 1673 3" xfId="391"/>
    <cellStyle name="Style 1673 4" xfId="392"/>
    <cellStyle name="Style 1699" xfId="393"/>
    <cellStyle name="Style 1703" xfId="394"/>
    <cellStyle name="Style 1705" xfId="395"/>
    <cellStyle name="Style 1706" xfId="396"/>
    <cellStyle name="Style 1707" xfId="397"/>
    <cellStyle name="Style 1708" xfId="398"/>
    <cellStyle name="Style 1709" xfId="399"/>
    <cellStyle name="Style 1710" xfId="400"/>
    <cellStyle name="Style 1711" xfId="401"/>
    <cellStyle name="Style 1712" xfId="402"/>
    <cellStyle name="Style 1713" xfId="403"/>
    <cellStyle name="Style 1714" xfId="404"/>
    <cellStyle name="Style 1759" xfId="405"/>
    <cellStyle name="Style 1872" xfId="406"/>
    <cellStyle name="Style 1874" xfId="407"/>
    <cellStyle name="Style 1876" xfId="408"/>
    <cellStyle name="Style 1877" xfId="409"/>
    <cellStyle name="Style 1878" xfId="410"/>
    <cellStyle name="Style 1879" xfId="411"/>
    <cellStyle name="Style 1880" xfId="412"/>
    <cellStyle name="Style 1881" xfId="413"/>
    <cellStyle name="Style 1882" xfId="414"/>
    <cellStyle name="Style 1883" xfId="415"/>
    <cellStyle name="Style 1884" xfId="416"/>
    <cellStyle name="Style 1885" xfId="417"/>
    <cellStyle name="Style 1887" xfId="418"/>
    <cellStyle name="Style 1887 2" xfId="419"/>
    <cellStyle name="Style 1887 3" xfId="420"/>
    <cellStyle name="Style 1887 4" xfId="421"/>
    <cellStyle name="Style 1888" xfId="422"/>
    <cellStyle name="Style 1888 2" xfId="423"/>
    <cellStyle name="Style 1888 3" xfId="424"/>
    <cellStyle name="Style 1888 4" xfId="425"/>
    <cellStyle name="Style 1889" xfId="426"/>
    <cellStyle name="Style 1889 2" xfId="427"/>
    <cellStyle name="Style 1889 3" xfId="428"/>
    <cellStyle name="Style 1889 4" xfId="429"/>
    <cellStyle name="Style 1890" xfId="430"/>
    <cellStyle name="Style 1890 2" xfId="431"/>
    <cellStyle name="Style 1890 3" xfId="432"/>
    <cellStyle name="Style 1890 4" xfId="433"/>
    <cellStyle name="Style 1891" xfId="434"/>
    <cellStyle name="Style 1891 2" xfId="435"/>
    <cellStyle name="Style 1891 3" xfId="436"/>
    <cellStyle name="Style 1891 4" xfId="437"/>
    <cellStyle name="Style 1892" xfId="438"/>
    <cellStyle name="Style 1892 2" xfId="439"/>
    <cellStyle name="Style 1892 3" xfId="440"/>
    <cellStyle name="Style 1892 4" xfId="441"/>
    <cellStyle name="Style 1893" xfId="442"/>
    <cellStyle name="Style 1893 2" xfId="443"/>
    <cellStyle name="Style 1893 3" xfId="444"/>
    <cellStyle name="Style 1893 4" xfId="445"/>
    <cellStyle name="Style 1894" xfId="446"/>
    <cellStyle name="Style 1894 2" xfId="447"/>
    <cellStyle name="Style 1894 3" xfId="448"/>
    <cellStyle name="Style 1894 4" xfId="449"/>
    <cellStyle name="Style 1895" xfId="450"/>
    <cellStyle name="Style 1895 2" xfId="451"/>
    <cellStyle name="Style 1895 3" xfId="452"/>
    <cellStyle name="Style 1895 4" xfId="453"/>
    <cellStyle name="Style 2066" xfId="454"/>
    <cellStyle name="Style 2067" xfId="455"/>
    <cellStyle name="Style 2068" xfId="456"/>
    <cellStyle name="Style 2069" xfId="457"/>
    <cellStyle name="Style 2070" xfId="458"/>
    <cellStyle name="Style 2071" xfId="459"/>
    <cellStyle name="Style 2072" xfId="460"/>
    <cellStyle name="Style 2073" xfId="461"/>
    <cellStyle name="Style 2074" xfId="462"/>
    <cellStyle name="Style 2075" xfId="463"/>
    <cellStyle name="Style 2089" xfId="464"/>
    <cellStyle name="Style 2202" xfId="465"/>
    <cellStyle name="Style 2204" xfId="466"/>
    <cellStyle name="Style 2206" xfId="467"/>
    <cellStyle name="Style 2207" xfId="468"/>
    <cellStyle name="Style 2208" xfId="469"/>
    <cellStyle name="Style 2209" xfId="470"/>
    <cellStyle name="Style 2210" xfId="471"/>
    <cellStyle name="Style 2211" xfId="472"/>
    <cellStyle name="Style 2212" xfId="473"/>
    <cellStyle name="Style 2213" xfId="474"/>
    <cellStyle name="Style 2214" xfId="475"/>
    <cellStyle name="Style 2215" xfId="476"/>
    <cellStyle name="Style 2464" xfId="477"/>
    <cellStyle name="Style 2468" xfId="478"/>
    <cellStyle name="Style 2470" xfId="479"/>
    <cellStyle name="Style 2471" xfId="480"/>
    <cellStyle name="Style 2472" xfId="481"/>
    <cellStyle name="Style 2473" xfId="482"/>
    <cellStyle name="Style 2474" xfId="483"/>
    <cellStyle name="Style 2475" xfId="484"/>
    <cellStyle name="Style 2476" xfId="485"/>
    <cellStyle name="Style 2477" xfId="486"/>
    <cellStyle name="Style 2478" xfId="487"/>
    <cellStyle name="Style 2479" xfId="488"/>
    <cellStyle name="Style 297" xfId="489"/>
    <cellStyle name="Style 297 2" xfId="490"/>
    <cellStyle name="Style 300" xfId="491"/>
    <cellStyle name="Style 300 2" xfId="492"/>
    <cellStyle name="Style 528" xfId="493"/>
    <cellStyle name="Style 528 2" xfId="494"/>
    <cellStyle name="Style 561" xfId="495"/>
    <cellStyle name="Style 561 2" xfId="496"/>
    <cellStyle name="Style 669" xfId="497"/>
    <cellStyle name="Style 669 2" xfId="498"/>
    <cellStyle name="Style 670" xfId="499"/>
    <cellStyle name="Style 670 2" xfId="500"/>
    <cellStyle name="Style 671" xfId="501"/>
    <cellStyle name="Style 671 2" xfId="502"/>
    <cellStyle name="Style 672" xfId="503"/>
    <cellStyle name="Style 672 2" xfId="504"/>
    <cellStyle name="Style 673" xfId="505"/>
    <cellStyle name="Style 673 2" xfId="506"/>
    <cellStyle name="Style 674" xfId="507"/>
    <cellStyle name="Style 674 2" xfId="508"/>
    <cellStyle name="Style 675" xfId="509"/>
    <cellStyle name="Style 675 2" xfId="510"/>
    <cellStyle name="Style 676" xfId="511"/>
    <cellStyle name="Style 676 2" xfId="512"/>
    <cellStyle name="Style 707" xfId="513"/>
    <cellStyle name="Style 707 2" xfId="514"/>
    <cellStyle name="Style 707 3" xfId="515"/>
    <cellStyle name="Style 707 4" xfId="516"/>
    <cellStyle name="Style 708" xfId="517"/>
    <cellStyle name="Style 708 2" xfId="518"/>
    <cellStyle name="Style 708 3" xfId="519"/>
    <cellStyle name="Style 708 4" xfId="520"/>
    <cellStyle name="Style 709" xfId="521"/>
    <cellStyle name="Style 709 2" xfId="522"/>
    <cellStyle name="Style 709 3" xfId="523"/>
    <cellStyle name="Style 709 4" xfId="524"/>
    <cellStyle name="Style 710" xfId="525"/>
    <cellStyle name="Style 710 2" xfId="526"/>
    <cellStyle name="Style 710 3" xfId="527"/>
    <cellStyle name="Style 710 4" xfId="528"/>
    <cellStyle name="Style 711" xfId="529"/>
    <cellStyle name="Style 711 2" xfId="530"/>
    <cellStyle name="Style 711 3" xfId="531"/>
    <cellStyle name="Style 711 4" xfId="532"/>
    <cellStyle name="Style 712" xfId="533"/>
    <cellStyle name="Style 712 2" xfId="534"/>
    <cellStyle name="Style 712 3" xfId="535"/>
    <cellStyle name="Style 712 4" xfId="536"/>
    <cellStyle name="Style 713" xfId="537"/>
    <cellStyle name="Style 713 2" xfId="538"/>
    <cellStyle name="Style 713 3" xfId="539"/>
    <cellStyle name="Style 713 4" xfId="540"/>
    <cellStyle name="Style 714" xfId="541"/>
    <cellStyle name="Style 714 2" xfId="542"/>
    <cellStyle name="Style 714 3" xfId="543"/>
    <cellStyle name="Style 714 4" xfId="544"/>
    <cellStyle name="Style 723" xfId="545"/>
    <cellStyle name="Style 723 2" xfId="546"/>
    <cellStyle name="Style 740" xfId="547"/>
    <cellStyle name="Style 740 2" xfId="548"/>
    <cellStyle name="Style 740 3" xfId="549"/>
    <cellStyle name="Style 740 4" xfId="550"/>
    <cellStyle name="Style 741" xfId="551"/>
    <cellStyle name="Style 741 2" xfId="552"/>
    <cellStyle name="Style 741 3" xfId="553"/>
    <cellStyle name="Style 741 4" xfId="554"/>
    <cellStyle name="Style 742" xfId="555"/>
    <cellStyle name="Style 742 2" xfId="556"/>
    <cellStyle name="Style 742 3" xfId="557"/>
    <cellStyle name="Style 742 4" xfId="558"/>
    <cellStyle name="Style 743" xfId="559"/>
    <cellStyle name="Style 743 2" xfId="560"/>
    <cellStyle name="Style 743 3" xfId="561"/>
    <cellStyle name="Style 743 4" xfId="562"/>
    <cellStyle name="Style 744" xfId="563"/>
    <cellStyle name="Style 744 2" xfId="564"/>
    <cellStyle name="Style 744 3" xfId="565"/>
    <cellStyle name="Style 744 4" xfId="566"/>
    <cellStyle name="Style 745" xfId="567"/>
    <cellStyle name="Style 745 2" xfId="568"/>
    <cellStyle name="Style 745 3" xfId="569"/>
    <cellStyle name="Style 745 4" xfId="570"/>
    <cellStyle name="Style 746" xfId="571"/>
    <cellStyle name="Style 746 2" xfId="572"/>
    <cellStyle name="Style 746 3" xfId="573"/>
    <cellStyle name="Style 746 4" xfId="574"/>
    <cellStyle name="Style 747" xfId="575"/>
    <cellStyle name="Style 747 2" xfId="576"/>
    <cellStyle name="Style 747 3" xfId="577"/>
    <cellStyle name="Style 747 4" xfId="578"/>
    <cellStyle name="Style 868" xfId="579"/>
    <cellStyle name="Style 868 2" xfId="580"/>
    <cellStyle name="Style 902" xfId="581"/>
    <cellStyle name="Style 902 2" xfId="582"/>
    <cellStyle name="Style 902 3" xfId="583"/>
    <cellStyle name="Style 902 4" xfId="584"/>
    <cellStyle name="Style 903" xfId="585"/>
    <cellStyle name="Style 903 2" xfId="586"/>
    <cellStyle name="Style 903 3" xfId="587"/>
    <cellStyle name="Style 903 4" xfId="588"/>
    <cellStyle name="Style 904" xfId="589"/>
    <cellStyle name="Style 904 2" xfId="590"/>
    <cellStyle name="Style 904 3" xfId="591"/>
    <cellStyle name="Style 904 4" xfId="592"/>
    <cellStyle name="Style 905" xfId="593"/>
    <cellStyle name="Style 905 2" xfId="594"/>
    <cellStyle name="Style 905 3" xfId="595"/>
    <cellStyle name="Style 905 4" xfId="596"/>
    <cellStyle name="Style 910" xfId="597"/>
    <cellStyle name="Style 910 2" xfId="598"/>
    <cellStyle name="Style 910 3" xfId="599"/>
    <cellStyle name="Style 910 4" xfId="600"/>
    <cellStyle name="Style 911" xfId="601"/>
    <cellStyle name="Style 911 2" xfId="602"/>
    <cellStyle name="Style 911 3" xfId="603"/>
    <cellStyle name="Style 911 4" xfId="604"/>
    <cellStyle name="Style 912" xfId="605"/>
    <cellStyle name="Style 912 2" xfId="606"/>
    <cellStyle name="Style 912 3" xfId="607"/>
    <cellStyle name="Style 912 4" xfId="608"/>
    <cellStyle name="Style 913" xfId="609"/>
    <cellStyle name="Style 913 2" xfId="610"/>
    <cellStyle name="Style 913 3" xfId="611"/>
    <cellStyle name="Style 913 4" xfId="612"/>
    <cellStyle name="Style 918" xfId="613"/>
    <cellStyle name="Style 918 2" xfId="614"/>
    <cellStyle name="Style 918 3" xfId="615"/>
    <cellStyle name="Style 918 4" xfId="616"/>
    <cellStyle name="Style 919" xfId="617"/>
    <cellStyle name="Style 919 2" xfId="618"/>
    <cellStyle name="Style 919 3" xfId="619"/>
    <cellStyle name="Style 919 4" xfId="620"/>
    <cellStyle name="Style 920" xfId="621"/>
    <cellStyle name="Style 920 2" xfId="622"/>
    <cellStyle name="Style 920 3" xfId="623"/>
    <cellStyle name="Style 920 4" xfId="624"/>
    <cellStyle name="Style 921" xfId="625"/>
    <cellStyle name="Style 921 2" xfId="626"/>
    <cellStyle name="Style 921 3" xfId="627"/>
    <cellStyle name="Style 921 4" xfId="628"/>
    <cellStyle name="Style 926" xfId="629"/>
    <cellStyle name="Style 926 2" xfId="630"/>
    <cellStyle name="Style 926 3" xfId="631"/>
    <cellStyle name="Style 926 4" xfId="632"/>
    <cellStyle name="Style 927" xfId="633"/>
    <cellStyle name="Style 927 2" xfId="634"/>
    <cellStyle name="Style 927 3" xfId="635"/>
    <cellStyle name="Style 927 4" xfId="636"/>
    <cellStyle name="Style 928" xfId="637"/>
    <cellStyle name="Style 928 2" xfId="638"/>
    <cellStyle name="Style 928 3" xfId="639"/>
    <cellStyle name="Style 928 4" xfId="640"/>
    <cellStyle name="Style 929" xfId="641"/>
    <cellStyle name="Style 929 2" xfId="642"/>
    <cellStyle name="Style 929 3" xfId="643"/>
    <cellStyle name="Style 929 4" xfId="644"/>
    <cellStyle name="Style 934" xfId="645"/>
    <cellStyle name="Style 934 2" xfId="646"/>
    <cellStyle name="Style 934 3" xfId="647"/>
    <cellStyle name="Style 934 4" xfId="648"/>
    <cellStyle name="Style 935" xfId="649"/>
    <cellStyle name="Style 935 2" xfId="650"/>
    <cellStyle name="Style 935 3" xfId="651"/>
    <cellStyle name="Style 935 4" xfId="652"/>
    <cellStyle name="Style 936" xfId="653"/>
    <cellStyle name="Style 936 2" xfId="654"/>
    <cellStyle name="Style 936 3" xfId="655"/>
    <cellStyle name="Style 936 4" xfId="656"/>
    <cellStyle name="Style 937" xfId="657"/>
    <cellStyle name="Style 937 2" xfId="658"/>
    <cellStyle name="Style 937 3" xfId="659"/>
    <cellStyle name="Style 937 4" xfId="660"/>
    <cellStyle name="Style 942" xfId="661"/>
    <cellStyle name="Style 942 2" xfId="662"/>
    <cellStyle name="Style 942 3" xfId="663"/>
    <cellStyle name="Style 942 4" xfId="664"/>
    <cellStyle name="Style 943" xfId="665"/>
    <cellStyle name="Style 943 2" xfId="666"/>
    <cellStyle name="Style 943 3" xfId="667"/>
    <cellStyle name="Style 943 4" xfId="668"/>
    <cellStyle name="Style 944" xfId="669"/>
    <cellStyle name="Style 944 2" xfId="670"/>
    <cellStyle name="Style 944 3" xfId="671"/>
    <cellStyle name="Style 944 4" xfId="672"/>
    <cellStyle name="Style 945" xfId="673"/>
    <cellStyle name="Style 945 2" xfId="674"/>
    <cellStyle name="Style 945 3" xfId="675"/>
    <cellStyle name="Style 945 4" xfId="676"/>
    <cellStyle name="Style 950" xfId="677"/>
    <cellStyle name="Style 950 2" xfId="678"/>
    <cellStyle name="Style 950 3" xfId="679"/>
    <cellStyle name="Style 950 4" xfId="680"/>
    <cellStyle name="Style 951" xfId="681"/>
    <cellStyle name="Style 951 2" xfId="682"/>
    <cellStyle name="Style 951 3" xfId="683"/>
    <cellStyle name="Style 951 4" xfId="684"/>
    <cellStyle name="Style 952" xfId="685"/>
    <cellStyle name="Style 952 2" xfId="686"/>
    <cellStyle name="Style 952 3" xfId="687"/>
    <cellStyle name="Style 952 4" xfId="688"/>
    <cellStyle name="Style 953" xfId="689"/>
    <cellStyle name="Style 953 2" xfId="690"/>
    <cellStyle name="Style 953 3" xfId="691"/>
    <cellStyle name="Style 953 4" xfId="692"/>
    <cellStyle name="Style 958" xfId="693"/>
    <cellStyle name="Style 958 2" xfId="694"/>
    <cellStyle name="Style 958 3" xfId="695"/>
    <cellStyle name="Style 958 4" xfId="696"/>
    <cellStyle name="Style 959" xfId="697"/>
    <cellStyle name="Style 959 2" xfId="698"/>
    <cellStyle name="Style 959 3" xfId="699"/>
    <cellStyle name="Style 959 4" xfId="700"/>
    <cellStyle name="Style 960" xfId="701"/>
    <cellStyle name="Style 960 2" xfId="702"/>
    <cellStyle name="Style 960 3" xfId="703"/>
    <cellStyle name="Style 960 4" xfId="704"/>
    <cellStyle name="Style 961" xfId="705"/>
    <cellStyle name="Style 961 2" xfId="706"/>
    <cellStyle name="Style 961 3" xfId="707"/>
    <cellStyle name="Style 961 4" xfId="708"/>
    <cellStyle name="Style 966" xfId="709"/>
    <cellStyle name="Style 966 2" xfId="710"/>
    <cellStyle name="Style 966 3" xfId="711"/>
    <cellStyle name="Style 966 4" xfId="712"/>
    <cellStyle name="Style 967" xfId="713"/>
    <cellStyle name="Style 967 2" xfId="714"/>
    <cellStyle name="Style 967 3" xfId="715"/>
    <cellStyle name="Style 967 4" xfId="716"/>
    <cellStyle name="Style 968" xfId="717"/>
    <cellStyle name="Style 968 2" xfId="718"/>
    <cellStyle name="Style 968 3" xfId="719"/>
    <cellStyle name="Style 968 4" xfId="720"/>
    <cellStyle name="Style 969" xfId="721"/>
    <cellStyle name="Style 969 2" xfId="722"/>
    <cellStyle name="Style 969 3" xfId="723"/>
    <cellStyle name="Style 969 4" xfId="724"/>
    <cellStyle name="Style 974" xfId="725"/>
    <cellStyle name="Style 974 2" xfId="726"/>
    <cellStyle name="Style 974 3" xfId="727"/>
    <cellStyle name="Style 974 4" xfId="728"/>
    <cellStyle name="Style 975" xfId="729"/>
    <cellStyle name="Style 975 2" xfId="730"/>
    <cellStyle name="Style 975 3" xfId="731"/>
    <cellStyle name="Style 975 4" xfId="732"/>
    <cellStyle name="Style 976" xfId="733"/>
    <cellStyle name="Style 976 2" xfId="734"/>
    <cellStyle name="Style 976 3" xfId="735"/>
    <cellStyle name="Style 976 4" xfId="736"/>
    <cellStyle name="Style 977" xfId="737"/>
    <cellStyle name="Style 977 2" xfId="738"/>
    <cellStyle name="Style 977 3" xfId="739"/>
    <cellStyle name="Style 977 4" xfId="740"/>
    <cellStyle name="Style 979" xfId="741"/>
    <cellStyle name="Style 979 2" xfId="742"/>
    <cellStyle name="Style 981" xfId="743"/>
    <cellStyle name="Style 981 2" xfId="744"/>
    <cellStyle name="Style 981 3" xfId="745"/>
    <cellStyle name="Style 981 4" xfId="746"/>
    <cellStyle name="Style 982" xfId="747"/>
    <cellStyle name="Style 982 2" xfId="748"/>
    <cellStyle name="Style 982 3" xfId="749"/>
    <cellStyle name="Style 982 4" xfId="750"/>
    <cellStyle name="Style 983" xfId="751"/>
    <cellStyle name="Style 983 2" xfId="752"/>
    <cellStyle name="Style 983 3" xfId="753"/>
    <cellStyle name="Style 983 4" xfId="754"/>
    <cellStyle name="Style 984" xfId="755"/>
    <cellStyle name="Style 984 2" xfId="756"/>
    <cellStyle name="Style 984 3" xfId="757"/>
    <cellStyle name="Style 984 4" xfId="758"/>
    <cellStyle name="Style 985" xfId="759"/>
    <cellStyle name="Style 985 2" xfId="760"/>
    <cellStyle name="Style 985 3" xfId="761"/>
    <cellStyle name="Style 985 4" xfId="762"/>
    <cellStyle name="Style 986" xfId="763"/>
    <cellStyle name="Style 986 2" xfId="764"/>
    <cellStyle name="Style 986 3" xfId="765"/>
    <cellStyle name="Style 986 4" xfId="766"/>
    <cellStyle name="Style 987" xfId="767"/>
    <cellStyle name="Style 987 2" xfId="768"/>
    <cellStyle name="Style 987 3" xfId="769"/>
    <cellStyle name="Style 987 4" xfId="770"/>
    <cellStyle name="Style 988" xfId="771"/>
    <cellStyle name="Style 988 2" xfId="772"/>
    <cellStyle name="Style 988 3" xfId="773"/>
    <cellStyle name="Style 988 4" xfId="774"/>
    <cellStyle name="Style 989" xfId="775"/>
    <cellStyle name="Style 989 2" xfId="776"/>
    <cellStyle name="Style 989 3" xfId="777"/>
    <cellStyle name="Style 989 4" xfId="778"/>
    <cellStyle name="Style 991" xfId="779"/>
    <cellStyle name="Style 991 2" xfId="780"/>
    <cellStyle name="Title" xfId="781" builtinId="15" customBuiltin="1"/>
    <cellStyle name="Title 2" xfId="782"/>
    <cellStyle name="Total" xfId="783" builtinId="25" customBuiltin="1"/>
    <cellStyle name="Total 2" xfId="784"/>
    <cellStyle name="Warning Text" xfId="785" builtinId="11" customBuiltin="1"/>
    <cellStyle name="Warning Text 2" xfId="786"/>
    <cellStyle name="Hyperlink" xfId="787" builtinId="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E5000"/>
      <rgbColor rgb="0000FF00"/>
      <rgbColor rgb="00009CDE"/>
      <rgbColor rgb="00FEDB00"/>
      <rgbColor rgb="00FF00FF"/>
      <rgbColor rgb="0000FFFF"/>
      <rgbColor rgb="00AA6520"/>
      <rgbColor rgb="00008000"/>
      <rgbColor rgb="00000080"/>
      <rgbColor rgb="00808000"/>
      <rgbColor rgb="00800080"/>
      <rgbColor rgb="00008080"/>
      <rgbColor rgb="00EAEAEA"/>
      <rgbColor rgb="00808080"/>
      <rgbColor rgb="009999FF"/>
      <rgbColor rgb="00BB793C"/>
      <rgbColor rgb="00620C0B"/>
      <rgbColor rgb="00590001"/>
      <rgbColor rgb="00404549"/>
      <rgbColor rgb="00CD9B7A"/>
      <rgbColor rgb="00990033"/>
      <rgbColor rgb="00EAEAEA"/>
      <rgbColor rgb="00000080"/>
      <rgbColor rgb="00A0A0A0"/>
      <rgbColor rgb="00CC9900"/>
      <rgbColor rgb="00008C99"/>
      <rgbColor rgb="00579A32"/>
      <rgbColor rgb="00CC6633"/>
      <rgbColor rgb="003366FF"/>
      <rgbColor rgb="00666666"/>
      <rgbColor rgb="0000CCFF"/>
      <rgbColor rgb="00CCFFFF"/>
      <rgbColor rgb="00CCFFCC"/>
      <rgbColor rgb="00FFFF99"/>
      <rgbColor rgb="0099CCFF"/>
      <rgbColor rgb="00FE5000"/>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0000"/>
    </indexedColors>
  </colors>
  <extLst>
    <ext uri="{EB79DEF2-80B8-43e5-95BD-54CBDDF9020C}">
      <x14:slicerStyles xmlns:x14="http://schemas.microsoft.com/office/spreadsheetml/2009/9/main" defaultSlicerStyle="SlicerStyleLight1"/>
    </ext>
    <ext uri="{9260A510-F301-46a8-8635-F512D64BE5F5}">
      <x15:timelineStyles xmlns:x15="http://schemas.microsoft.com/office/spreadsheetml/2010/11/main" defaultTimelineStyle="TimeSlicerStyleLight1"/>
    </ext>
  </extLst>
</styleSheet>
</file>

<file path=xl/_rels/workbook.xml.rels><?xml version="1.0" encoding="UTF-8" standalone="yes"?>
<Relationships xmlns="http://schemas.openxmlformats.org/package/2006/relationships"><Relationship Id="rId18" Type="http://schemas.openxmlformats.org/officeDocument/2006/relationships/worksheet" Target="worksheets/sheet20.xml"/><Relationship Id="rId13" Type="http://schemas.openxmlformats.org/officeDocument/2006/relationships/worksheet" Target="worksheets/sheet1.xml"/><Relationship Id="rId8" Type="http://schemas.openxmlformats.org/officeDocument/2006/relationships/worksheet" Target="worksheets/sheet44.xml"/><Relationship Id="rId26" Type="http://schemas.openxmlformats.org/officeDocument/2006/relationships/customXml" Target="../customXml/item2.xml"/><Relationship Id="rId21" Type="http://schemas.openxmlformats.org/officeDocument/2006/relationships/worksheet" Target="worksheets/sheet26.xml"/><Relationship Id="rId3" Type="http://schemas.openxmlformats.org/officeDocument/2006/relationships/worksheet" Target="worksheets/sheet62.xml"/><Relationship Id="rId17" Type="http://schemas.openxmlformats.org/officeDocument/2006/relationships/worksheet" Target="worksheets/sheet9.xml"/><Relationship Id="rId12" Type="http://schemas.openxmlformats.org/officeDocument/2006/relationships/worksheet" Target="worksheets/sheet28.xml"/><Relationship Id="rId7" Type="http://schemas.openxmlformats.org/officeDocument/2006/relationships/worksheet" Target="worksheets/sheet48.xml"/><Relationship Id="rId25" Type="http://schemas.openxmlformats.org/officeDocument/2006/relationships/customXml" Target="../customXml/item1.xml"/><Relationship Id="rId16" Type="http://schemas.openxmlformats.org/officeDocument/2006/relationships/worksheet" Target="worksheets/sheet7.xml"/><Relationship Id="rId20" Type="http://schemas.openxmlformats.org/officeDocument/2006/relationships/worksheet" Target="worksheets/sheet23.xml"/><Relationship Id="rId2" Type="http://schemas.openxmlformats.org/officeDocument/2006/relationships/worksheet" Target="worksheets/sheet65.xml"/><Relationship Id="rId24" Type="http://schemas.openxmlformats.org/officeDocument/2006/relationships/theme" Target="/xl/theme/theme1.xml"/><Relationship Id="rId11" Type="http://schemas.openxmlformats.org/officeDocument/2006/relationships/worksheet" Target="worksheets/sheet32.xml"/><Relationship Id="rId6" Type="http://schemas.openxmlformats.org/officeDocument/2006/relationships/worksheet" Target="worksheets/sheet52.xml"/><Relationship Id="rId1" Type="http://schemas.openxmlformats.org/officeDocument/2006/relationships/worksheet" Target="worksheets/sheet69.xml"/><Relationship Id="rId15" Type="http://schemas.openxmlformats.org/officeDocument/2006/relationships/worksheet" Target="worksheets/sheet3.xml"/><Relationship Id="rId23" Type="http://schemas.openxmlformats.org/officeDocument/2006/relationships/styles" Target="/xl/styles.xml"/><Relationship Id="rId5" Type="http://schemas.openxmlformats.org/officeDocument/2006/relationships/worksheet" Target="worksheets/sheet56.xml"/><Relationship Id="rId19" Type="http://schemas.openxmlformats.org/officeDocument/2006/relationships/worksheet" Target="worksheets/sheet21.xml"/><Relationship Id="rId10" Type="http://schemas.openxmlformats.org/officeDocument/2006/relationships/worksheet" Target="worksheets/sheet36.xml"/><Relationship Id="rId14" Type="http://schemas.openxmlformats.org/officeDocument/2006/relationships/worksheet" Target="worksheets/sheet2.xml"/><Relationship Id="rId22" Type="http://schemas.openxmlformats.org/officeDocument/2006/relationships/sharedStrings" Target="/xl/sharedStrings.xml"/><Relationship Id="rId9" Type="http://schemas.openxmlformats.org/officeDocument/2006/relationships/worksheet" Target="worksheets/sheet40.xml"/><Relationship Id="rId4" Type="http://schemas.openxmlformats.org/officeDocument/2006/relationships/worksheet" Target="worksheets/sheet59.xml"/><Relationship Id="rId27" Type="http://schemas.openxmlformats.org/officeDocument/2006/relationships/customXml" Target="../customXml/item3.xml"/></Relationships>
</file>

<file path=xl/charts/chart72.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Monthly Indexes</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Comp!$C$23:$T$23</f>
              <numCache>
                <formatCode>General</formatCode>
                <ptCount val="18"/>
                <pt idx="0">
                  <v>21.0146573206811</v>
                </pt>
                <pt idx="0">
                  <v>25.6176034119393</v>
                </pt>
                <pt idx="0">
                  <v>17.3074836049054</v>
                </pt>
                <pt idx="0">
                  <v>86.568918629215</v>
                </pt>
                <pt idx="0">
                  <v>120.497293451063</v>
                </pt>
                <pt idx="0">
                  <v>136.229174626857</v>
                </pt>
                <pt idx="0">
                  <v>104.971182160625</v>
                </pt>
                <pt idx="0">
                  <v>108.609524991725</v>
                </pt>
                <pt idx="0">
                  <v>106.190617299089</v>
                </pt>
                <pt idx="0">
                  <v>105.824584705518</v>
                </pt>
                <pt idx="0">
                  <v>119.596912521441</v>
                </pt>
                <pt idx="0">
                  <v>120.559179070519</v>
                </pt>
                <pt idx="0">
                  <v>103.989496000385</v>
                </pt>
                <pt idx="0">
                  <v>89.8462316578978</v>
                </pt>
                <pt idx="0">
                  <v>103.145215132491</v>
                </pt>
                <pt idx="0">
                  <v>125.395858546546</v>
                </pt>
                <pt idx="0">
                  <v>125.827954957312</v>
                </pt>
                <pt idx="0">
                  <v>96.5438240171116</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Comp!$C$35:$T$35</f>
              <numCache>
                <formatCode>General</formatCode>
                <ptCount val="18"/>
                <pt idx="0">
                  <v>91.0661861996729</v>
                </pt>
                <pt idx="0">
                  <v>99.6814308443604</v>
                </pt>
                <pt idx="0">
                  <v>105.247618100786</v>
                </pt>
                <pt idx="0">
                  <v>106.823211564082</v>
                </pt>
                <pt idx="0">
                  <v>99.0105671699409</v>
                </pt>
                <pt idx="0">
                  <v>102.757190325007</v>
                </pt>
                <pt idx="0">
                  <v>111.690173371631</v>
                </pt>
                <pt idx="0">
                  <v>106.100602961232</v>
                </pt>
                <pt idx="0">
                  <v>99.328671217786</v>
                </pt>
                <pt idx="0">
                  <v>104.31892796093</v>
                </pt>
                <pt idx="0">
                  <v>99.3454040312727</v>
                </pt>
                <pt idx="0">
                  <v>103.677028765569</v>
                </pt>
                <pt idx="0">
                  <v>107.539286512298</v>
                </pt>
                <pt idx="0">
                  <v>113.027620145106</v>
                </pt>
                <pt idx="0">
                  <v>111.495680909835</v>
                </pt>
                <pt idx="0">
                  <v>102.025187182105</v>
                </pt>
                <pt idx="0">
                  <v>99.4620887482672</v>
                </pt>
                <pt idx="0">
                  <v>111.133031025495</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Comp!$C$47:$T$47</f>
              <numCache>
                <formatCode>General</formatCode>
                <ptCount val="18"/>
                <pt idx="0">
                  <v>19.1372469648746</v>
                </pt>
                <pt idx="0">
                  <v>25.5359936290548</v>
                </pt>
                <pt idx="0">
                  <v>18.2157142473469</v>
                </pt>
                <pt idx="0">
                  <v>92.4756990960243</v>
                </pt>
                <pt idx="0">
                  <v>119.305053670326</v>
                </pt>
                <pt idx="0">
                  <v>139.985272249505</v>
                </pt>
                <pt idx="0">
                  <v>117.242495345452</v>
                </pt>
                <pt idx="0">
                  <v>115.23536088955</v>
                </pt>
                <pt idx="0">
                  <v>105.477729121149</v>
                </pt>
                <pt idx="0">
                  <v>110.395072283903</v>
                </pt>
                <pt idx="0">
                  <v>118.814035953353</v>
                </pt>
                <pt idx="0">
                  <v>124.992174764476</v>
                </pt>
                <pt idx="0">
                  <v>111.829562046549</v>
                </pt>
                <pt idx="0">
                  <v>101.551057432981</v>
                </pt>
                <pt idx="0">
                  <v>115.002459937884</v>
                </pt>
                <pt idx="0">
                  <v>127.935359400721</v>
                </pt>
                <pt idx="0">
                  <v>125.151112229772</v>
                </pt>
                <pt idx="0">
                  <v>107.292077898136</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Comp!$C$20:$T$20</f>
            </multiLvlStrRef>
          </cat>
          <val>
            <numRef>
              <f>Comp!$C$60:$T$60</f>
              <numCache>
                <formatCode>General</formatCode>
                <ptCount val="18"/>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45"/>
          <min val="12"/>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3.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1" i="0" u="none" strike="noStrike" baseline="0">
                <a:solidFill>
                  <a:sysClr val="windowText"/>
                </a:solidFill>
                <a:latin typeface="Arial"/>
              </a:defRPr>
            </a:pPr>
            <a:r>
              <a:rPr sz="1800" b="1" i="0" u="none" strike="noStrike" baseline="0">
                <a:latin typeface="Arial" charset="0"/>
              </a:rPr>
              <a:t>RevPAR Percent Change</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Comp!$X$50,Comp!$AB$50,Comp!$AF$50</f>
              <numCache>
                <formatCode>General</formatCode>
                <ptCount val="3"/>
                <pt idx="0">
                  <v>58.1765788584463</v>
                </pt>
                <pt idx="0">
                  <v>62.7553045557096</v>
                </pt>
                <pt idx="0">
                  <v>58.1765788584463</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Comp!$B$67:$B$69</f>
            </multiLvlStrRef>
          </cat>
          <val>
            <numRef>
              <f>Comp!$X$51,Comp!$AB$51,Comp!$AF$51</f>
              <numCache>
                <formatCode>General</formatCode>
                <ptCount val="3"/>
                <pt idx="0">
                  <v>30.8130550605632</v>
                </pt>
                <pt idx="0">
                  <v>57.9936013036021</v>
                </pt>
                <pt idx="0">
                  <v>30.8130550605632</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68"/>
          <min val="26"/>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5.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Occupancy</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Week'!$X$14:$AF$14</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Week'!$X$15:$AF$15</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87"/>
          <min val="47"/>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legend>
      <legendPos val="r"/>
      <legendEntry>
        <idx val="0"/>
        <txPr>
          <a:bodyPr/>
          <a:p>
            <a:pPr>
              <a:defRPr sz="1000" b="0" i="0" u="none" strike="noStrike" baseline="0">
                <a:solidFill>
                  <a:sysClr val="windowText"/>
                </a:solidFill>
                <a:latin typeface="Arial"/>
              </a:defRPr>
            </a:pPr>
          </a:p>
        </txPr>
      </legendEntry>
      <legendEntry>
        <idx val="1"/>
        <txPr>
          <a:bodyPr/>
          <a:p>
            <a:pPr>
              <a:defRPr sz="1000" b="0" i="0" u="none" strike="noStrike" baseline="0">
                <a:solidFill>
                  <a:sysClr val="windowText"/>
                </a:solidFill>
                <a:latin typeface="Arial"/>
              </a:defRPr>
            </a:pPr>
          </a:p>
        </txPr>
      </legendEntry>
      <overlay val="0"/>
      <spPr>
        <a:ln w="9525">
          <a:noFill/>
        </a:ln>
      </spPr>
      <txPr>
        <a:bodyPr/>
        <a:p>
          <a:pPr>
            <a:defRPr sz="1000" b="0" i="0" u="none" strike="noStrike" baseline="0">
              <a:solidFill>
                <a:sysClr val="windowText"/>
              </a:solidFill>
              <a:latin typeface="Arial"/>
            </a:defRPr>
          </a:pPr>
        </a:p>
      </txPr>
    </legend>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6.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400" b="1" i="0" u="none" strike="noStrike" baseline="0">
                <a:solidFill>
                  <a:sysClr val="windowText"/>
                </a:solidFill>
                <a:latin typeface="Arial"/>
              </a:defRPr>
            </a:pPr>
            <a:r>
              <a:rPr sz="1400" b="1" i="0" u="none" strike="noStrike" baseline="0">
                <a:latin typeface="Arial" charset="0"/>
              </a:rPr>
              <a:t>Current Month ADR</a:t>
            </a:r>
          </a:p>
        </rich>
      </tx>
      <overlay val="0"/>
    </title>
    <plotArea>
      <barChart>
        <barDir val="col"/>
        <grouping val="clustered"/>
        <ser>
          <idx val="0"/>
          <order val="0"/>
          <tx>
            <v>My Property</v>
          </tx>
          <spPr>
            <a:solidFill>
              <a:srgbClr val="00BFB3"/>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Week'!$X$16:$AF$16</f>
              <numCache>
                <formatCode>General</formatCode>
                <ptCount val="9"/>
                <pt idx="0">
                  <v>0</v>
                </pt>
                <pt idx="0">
                  <v>0</v>
                </pt>
                <pt idx="0">
                  <v>0</v>
                </pt>
                <pt idx="0">
                  <v>0</v>
                </pt>
                <pt idx="0">
                  <v>0</v>
                </pt>
                <pt idx="0">
                  <v>0</v>
                </pt>
                <pt idx="0">
                  <v>0</v>
                </pt>
                <pt idx="0">
                  <v>0</v>
                </pt>
                <pt idx="0">
                  <v>0</v>
                </pt>
              </numCache>
            </numRef>
          </val>
        </ser>
        <ser>
          <idx val="1"/>
          <order val="1"/>
          <tx>
            <v>Competitive Set</v>
          </tx>
          <spPr>
            <a:solidFill>
              <a:srgbClr val="FEDB00"/>
            </a:solidFill>
            <a:ln w="28575">
              <a:noFill/>
            </a:ln>
          </spPr>
          <invertIfNegative val="0"/>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'Day of Week'!$X$13:$AF$13</f>
            </multiLvlStrRef>
          </cat>
          <val>
            <numRef>
              <f>'Day of Week'!$X$17:$AF$17</f>
              <numCache>
                <formatCode>General</formatCode>
                <ptCount val="9"/>
                <pt idx="0">
                  <v>0</v>
                </pt>
                <pt idx="0">
                  <v>0</v>
                </pt>
                <pt idx="0">
                  <v>0</v>
                </pt>
                <pt idx="0">
                  <v>0</v>
                </pt>
                <pt idx="0">
                  <v>0</v>
                </pt>
                <pt idx="0">
                  <v>0</v>
                </pt>
                <pt idx="0">
                  <v>0</v>
                </pt>
                <pt idx="0">
                  <v>0</v>
                </pt>
                <pt idx="0">
                  <v>0</v>
                </pt>
              </numCache>
            </numRef>
          </val>
        </ser>
        <overlap/>
        <axId val="1"/>
        <axId val="4"/>
      </barChart>
      <catAx>
        <axId val="1"/>
        <scaling>
          <orientation/>
        </scaling>
        <delete val="0"/>
        <axPos val="b"/>
        <majorTickMark val="none"/>
        <minorTickMark val="none"/>
        <tickLblPos val="low"/>
        <spPr>
          <a:ln w="9525">
            <a:solidFill>
              <a:srgbClr val="A0A0A0"/>
            </a:solidFill>
            <a:prstDash val="solid"/>
          </a:ln>
        </spPr>
        <txPr>
          <a:bodyPr/>
          <a:p>
            <a:pPr>
              <a:defRPr sz="1000" b="0" i="0" u="none" strike="noStrike" baseline="0">
                <a:solidFill>
                  <a:sysClr val="windowText"/>
                </a:solidFill>
                <a:latin typeface="Arial"/>
              </a:defRPr>
            </a:pPr>
          </a:p>
        </txPr>
        <crossAx val="4"/>
      </catAx>
      <valAx>
        <axId val="4"/>
        <scaling>
          <orientation/>
          <max val="135"/>
          <min val="98"/>
        </scaling>
        <delete val="0"/>
        <axPos val="l"/>
        <majorGridlines>
          <spPr>
            <a:ln w="9525">
              <a:solidFill>
                <a:srgbClr val="A0A0A0"/>
              </a:solidFill>
              <a:prstDash val="sysDash"/>
            </a:ln>
          </spPr>
        </majorGridlines>
        <majorTickMark val="out"/>
        <minorTickMark val="none"/>
        <spPr>
          <a:ln w="9525">
            <a:solidFill>
              <a:srgbClr val="A0A0A0"/>
            </a:solidFill>
            <a:prstDash val="solid"/>
          </a:ln>
        </spPr>
        <txPr>
          <a:bodyPr/>
          <a:p>
            <a:pPr>
              <a:defRPr sz="1300" b="0" i="0" u="none" strike="noStrike" baseline="0">
                <a:solidFill>
                  <a:sysClr val="windowText"/>
                </a:solidFill>
                <a:latin typeface="Arial"/>
              </a:defRPr>
            </a:pPr>
          </a:p>
        </txPr>
        <crossAx val="1"/>
      </valAx>
      <spPr>
        <a:solidFill>
          <a:srgbClr val="FFFFFF"/>
        </a:solidFill>
        <a:ln w="9525">
          <a:noFill/>
        </a:ln>
      </spPr>
    </plotArea>
  </chart>
  <spPr>
    <a:ln w="9525">
      <a:solidFill>
        <a:srgbClr val="FFFFFF"/>
      </a:solidFill>
      <a:prstDash val="solid"/>
    </a:ln>
  </spPr>
  <txPr>
    <a:bodyPr/>
    <a:p>
      <a:pPr>
        <a:defRPr sz="1000" b="0" i="0" u="none" strike="noStrike" baseline="0">
          <a:solidFill>
            <a:sysClr val="windowText"/>
          </a:solidFill>
          <a:latin typeface="+mn-lt"/>
        </a:defRPr>
      </a:pPr>
    </a:p>
  </txPr>
</chartSpace>
</file>

<file path=xl/charts/chart78.xml><?xml version="1.0" encoding="utf-8"?>
<chartSpace xmlns="http://schemas.openxmlformats.org/drawingml/2006/chart"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roundedCorners val="0"/>
  <chart>
    <title>
      <tx>
        <rich>
          <a:bodyPr/>
          <a:p>
            <a:pPr>
              <a:defRPr sz="1800" b="0" i="0" u="none" strike="noStrike" baseline="0">
                <a:solidFill>
                  <a:sysClr val="windowText"/>
                </a:solidFill>
                <a:latin typeface="Arial"/>
              </a:defRPr>
            </a:pPr>
            <a:r>
              <a:rPr sz="1800" b="0" i="0" u="none" strike="noStrike" baseline="0">
                <a:latin typeface="Arial" charset="0"/>
              </a:rPr>
              <a:t>Daily Indexes for the Month of December</a:t>
            </a:r>
          </a:p>
        </rich>
      </tx>
      <overlay val="0"/>
    </title>
    <plotArea>
      <lineChart>
        <grouping/>
        <ser>
          <idx val="0"/>
          <order val="0"/>
          <tx>
            <v>Occupancy Index (MPI)</v>
          </tx>
          <spPr>
            <a:ln w="38100">
              <a:solidFill>
                <a:srgbClr val="009CDE"/>
              </a:solidFill>
              <a:prstDash val="solid"/>
            </a:ln>
          </spPr>
          <marker>
            <symbol val="circle"/>
            <size val="6"/>
            <spPr>
              <a:solidFill>
                <a:srgbClr val="009CDE"/>
              </a:solidFill>
              <a:ln w="9525">
                <a:solidFill>
                  <a:srgbClr val="009CDE"/>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Month'!$C$28:$AG$28</f>
              <numCache>
                <formatCode>General</formatCode>
                <ptCount val="31"/>
                <pt idx="0">
                  <v>122.11065946733</v>
                </pt>
                <pt idx="0">
                  <v>114.619538232373</v>
                </pt>
                <pt idx="0">
                  <v>113.664029214851</v>
                </pt>
                <pt idx="0">
                  <v>121.367924528302</v>
                </pt>
                <pt idx="0">
                  <v>111.053156748911</v>
                </pt>
                <pt idx="0">
                  <v>97.1831928275124</v>
                </pt>
                <pt idx="0">
                  <v>99.4509494630832</v>
                </pt>
                <pt idx="0">
                  <v>103.368827448783</v>
                </pt>
                <pt idx="0">
                  <v>81.67249781332</v>
                </pt>
                <pt idx="0">
                  <v>135.003253090436</v>
                </pt>
                <pt idx="0">
                  <v>109.374064091045</v>
                </pt>
                <pt idx="0">
                  <v>77.29370799255</v>
                </pt>
                <pt idx="0">
                  <v>91.6298675230831</v>
                </pt>
                <pt idx="0">
                  <v>79.3424434275685</v>
                </pt>
                <pt idx="0">
                  <v>99.959855479727</v>
                </pt>
                <pt idx="0">
                  <v>66.6399036531514</v>
                </pt>
                <pt idx="0">
                  <v>91.6757627735329</v>
                </pt>
                <pt idx="0">
                  <v>99.9379344587885</v>
                </pt>
                <pt idx="0">
                  <v>79.3089850148638</v>
                </pt>
                <pt idx="0">
                  <v>89.3130896226415</v>
                </pt>
                <pt idx="0">
                  <v>90.8203702608387</v>
                </pt>
                <pt idx="0">
                  <v>108.258290451687</v>
                </pt>
                <pt idx="0">
                  <v>57.7942497753819</v>
                </pt>
                <pt idx="0">
                  <v>94.3955552241032</v>
                </pt>
                <pt idx="0">
                  <v>99.6569468267581</v>
                </pt>
                <pt idx="0">
                  <v>60.4956268221574</v>
                </pt>
                <pt idx="0">
                  <v>96.1602118503807</v>
                </pt>
                <pt idx="0">
                  <v>97.877358490566</v>
                </pt>
                <pt idx="0">
                  <v>95.2057680603024</v>
                </pt>
                <pt idx="0">
                  <v>113.102725366876</v>
                </pt>
                <pt idx="0">
                  <v>96.0306158775365</v>
                </pt>
              </numCache>
            </numRef>
          </val>
          <smooth val="0"/>
        </ser>
        <ser>
          <idx val="1"/>
          <order val="1"/>
          <tx>
            <v>ADR Index (ARI)</v>
          </tx>
          <spPr>
            <a:ln w="38100">
              <a:solidFill>
                <a:srgbClr val="D22630"/>
              </a:solidFill>
              <a:prstDash val="solid"/>
            </a:ln>
          </spPr>
          <marker>
            <symbol val="diamond"/>
            <size val="6"/>
            <spPr>
              <a:solidFill>
                <a:srgbClr val="D22630"/>
              </a:solidFill>
              <a:ln w="9525">
                <a:solidFill>
                  <a:srgbClr val="D2263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Month'!$C$38:$AG$38</f>
              <numCache>
                <formatCode>General</formatCode>
                <ptCount val="31"/>
                <pt idx="0">
                  <v>112.111206536891</v>
                </pt>
                <pt idx="0">
                  <v>111.135759336291</v>
                </pt>
                <pt idx="0">
                  <v>103.108752640783</v>
                </pt>
                <pt idx="0">
                  <v>108.749618069105</v>
                </pt>
                <pt idx="0">
                  <v>110.374834670675</v>
                </pt>
                <pt idx="0">
                  <v>103.78822966812</v>
                </pt>
                <pt idx="0">
                  <v>106.35188398155</v>
                </pt>
                <pt idx="0">
                  <v>110.284607806402</v>
                </pt>
                <pt idx="0">
                  <v>115.092717123539</v>
                </pt>
                <pt idx="0">
                  <v>102.176836809632</v>
                </pt>
                <pt idx="0">
                  <v>107.804711509479</v>
                </pt>
                <pt idx="0">
                  <v>115.963642317821</v>
                </pt>
                <pt idx="0">
                  <v>116.684022680676</v>
                </pt>
                <pt idx="0">
                  <v>115.405452526663</v>
                </pt>
                <pt idx="0">
                  <v>115.828034816847</v>
                </pt>
                <pt idx="0">
                  <v>119.502835682199</v>
                </pt>
                <pt idx="0">
                  <v>103.557174216723</v>
                </pt>
                <pt idx="0">
                  <v>113.403469630348</v>
                </pt>
                <pt idx="0">
                  <v>110.981325564411</v>
                </pt>
                <pt idx="0">
                  <v>101.949246124782</v>
                </pt>
                <pt idx="0">
                  <v>112.387124483416</v>
                </pt>
                <pt idx="0">
                  <v>109.496482893795</v>
                </pt>
                <pt idx="0">
                  <v>123.984556865608</v>
                </pt>
                <pt idx="0">
                  <v>112.180550131207</v>
                </pt>
                <pt idx="0">
                  <v>109.595375815357</v>
                </pt>
                <pt idx="0">
                  <v>120.155071377422</v>
                </pt>
                <pt idx="0">
                  <v>113.926987351624</v>
                </pt>
                <pt idx="0">
                  <v>113.081553686504</v>
                </pt>
                <pt idx="0">
                  <v>117.592948453396</v>
                </pt>
                <pt idx="0">
                  <v>104.592484925869</v>
                </pt>
                <pt idx="0">
                  <v>110.196389294807</v>
                </pt>
              </numCache>
            </numRef>
          </val>
          <smooth val="0"/>
        </ser>
        <ser>
          <idx val="2"/>
          <order val="2"/>
          <tx>
            <v>RevPAR Index (RGI)</v>
          </tx>
          <spPr>
            <a:ln w="38100">
              <a:solidFill>
                <a:srgbClr val="84BD00"/>
              </a:solidFill>
              <a:prstDash val="lgDash"/>
            </a:ln>
          </spPr>
          <marker>
            <symbol val="square"/>
            <size val="6"/>
            <spPr>
              <a:solidFill>
                <a:srgbClr val="84BD00"/>
              </a:solidFill>
              <a:ln w="9525">
                <a:solidFill>
                  <a:srgbClr val="84BD00"/>
                </a:solidFill>
                <a:prstDash val="solid"/>
              </a:ln>
            </spPr>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Month'!$C$48:$AG$48</f>
              <numCache>
                <formatCode>General</formatCode>
                <ptCount val="31"/>
                <pt idx="0">
                  <v>136.899733638978</v>
                </pt>
                <pt idx="0">
                  <v>127.383294162299</v>
                </pt>
                <pt idx="0">
                  <v>117.197562724688</v>
                </pt>
                <pt idx="0">
                  <v>131.987154382928</v>
                </pt>
                <pt idx="0">
                  <v>122.574738158177</v>
                </pt>
                <pt idx="0">
                  <v>100.864715370631</v>
                </pt>
                <pt idx="0">
                  <v>105.767958391528</v>
                </pt>
                <pt idx="0">
                  <v>113.999905945967</v>
                </pt>
                <pt idx="0">
                  <v>93.9990968760132</v>
                </pt>
                <pt idx="0">
                  <v>137.942053597909</v>
                </pt>
                <pt idx="0">
                  <v>117.910394259544</v>
                </pt>
                <pt idx="0">
                  <v>89.6325990706616</v>
                </pt>
                <pt idx="0">
                  <v>106.917415402908</v>
                </pt>
                <pt idx="0">
                  <v>91.5655058832966</v>
                </pt>
                <pt idx="0">
                  <v>115.781536207928</v>
                </pt>
                <pt idx="0">
                  <v>79.6365745614011</v>
                </pt>
                <pt idx="0">
                  <v>94.9368293698974</v>
                </pt>
                <pt idx="0">
                  <v>113.333085153169</v>
                </pt>
                <pt idx="0">
                  <v>88.0181628611759</v>
                </pt>
                <pt idx="0">
                  <v>91.0540215610341</v>
                </pt>
                <pt idx="0">
                  <v>102.070402581348</v>
                </pt>
                <pt idx="0">
                  <v>118.539020485546</v>
                </pt>
                <pt idx="0">
                  <v>71.6559444778098</v>
                </pt>
                <pt idx="0">
                  <v>105.893453149806</v>
                </pt>
                <pt idx="0">
                  <v>109.219405400896</v>
                </pt>
                <pt idx="0">
                  <v>72.6885635883821</v>
                </pt>
                <pt idx="0">
                  <v>109.552432392078</v>
                </pt>
                <pt idx="0">
                  <v>110.681237688441</v>
                </pt>
                <pt idx="0">
                  <v>111.955269759811</v>
                </pt>
                <pt idx="0">
                  <v>118.296950980097</v>
                </pt>
                <pt idx="0">
                  <v>105.822271314611</v>
                </pt>
              </numCache>
            </numRef>
          </val>
          <smooth val="0"/>
        </ser>
        <ser>
          <idx val="3"/>
          <order val="3"/>
          <tx>
            <v>100 %</v>
          </tx>
          <spPr>
            <a:ln w="25400">
              <a:solidFill>
                <a:srgbClr val="000000"/>
              </a:solidFill>
              <a:prstDash val="lgDash"/>
            </a:ln>
          </spPr>
          <marker>
            <symbol val="none"/>
          </marker>
          <dLbls>
            <txPr>
              <a:bodyPr/>
              <a:p>
                <a:pPr>
                  <a:defRPr sz="1000" b="0" i="0" u="none" strike="noStrike" baseline="0">
                    <a:solidFill>
                      <a:sysClr val="windowText"/>
                    </a:solidFill>
                    <a:latin typeface="+mn-lt"/>
                  </a:defRPr>
                </a:pPr>
              </a:p>
            </txPr>
            <showLegendKey val="0"/>
            <showVal val="0"/>
            <showCatName val="0"/>
            <showSerName val="0"/>
            <showPercent val="0"/>
            <showBubbleSize val="0"/>
            <showLeaderLines val="0"/>
          </dLbls>
          <cat>
            <multiLvlStrRef>
              <f>'Daily by Month'!$C$25:$AG$25</f>
            </multiLvlStrRef>
          </cat>
          <val>
            <numRef>
              <f>'Daily by Month'!$C$60:$AG$60</f>
              <numCache>
                <formatCode>General</formatCode>
                <ptCount val="31"/>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pt idx="0">
                  <v>100</v>
                </pt>
              </numCache>
            </numRef>
          </val>
          <smooth val="0"/>
        </ser>
        <smooth val="0"/>
        <axId val="1"/>
        <axId val="4"/>
      </lineChart>
      <catAx>
        <axId val="1"/>
        <scaling>
          <orientation/>
        </scaling>
        <delete val="0"/>
        <axPos val="b"/>
        <numFmt formatCode="General" sourceLinked="0"/>
        <majorTickMark val="none"/>
        <minorTickMark val="none"/>
        <spPr>
          <a:ln w="9525">
            <a:solidFill>
              <a:srgbClr val="A0A0A0"/>
            </a:solidFill>
            <a:prstDash val="solid"/>
          </a:ln>
        </spPr>
        <txPr>
          <a:bodyPr/>
          <a:p>
            <a:pPr>
              <a:defRPr sz="1200" b="0" i="0" u="none" strike="noStrike" baseline="0">
                <a:solidFill>
                  <a:sysClr val="windowText"/>
                </a:solidFill>
                <a:latin typeface="Arial"/>
              </a:defRPr>
            </a:pPr>
          </a:p>
        </txPr>
        <crossAx val="4"/>
      </catAx>
      <valAx>
        <axId val="4"/>
        <scaling>
          <orientation/>
          <max val="143"/>
          <min val="53"/>
        </scaling>
        <delete val="0"/>
        <axPos val="l"/>
        <majorGridlines>
          <spPr>
            <a:ln w="9525">
              <a:solidFill>
                <a:srgbClr val="A0A0A0"/>
              </a:solidFill>
              <a:prstDash val="sysDash"/>
            </a:ln>
          </spPr>
        </majorGridlines>
        <numFmt formatCode="General" sourceLinked="0"/>
        <majorTickMark val="out"/>
        <minorTickMark val="none"/>
        <spPr>
          <a:ln w="9525">
            <a:solidFill>
              <a:srgbClr val="A0A0A0"/>
            </a:solidFill>
            <a:prstDash val="solid"/>
          </a:ln>
        </spPr>
        <txPr>
          <a:bodyPr/>
          <a:p>
            <a:pPr>
              <a:defRPr sz="1200" b="0" i="0" u="none" strike="noStrike" baseline="0">
                <a:solidFill>
                  <a:sysClr val="windowText"/>
                </a:solidFill>
                <a:latin typeface="Arial"/>
              </a:defRPr>
            </a:pPr>
          </a:p>
        </txPr>
        <crossAx val="1"/>
      </valAx>
      <spPr>
        <a:solidFill>
          <a:srgbClr val="FFFFFF"/>
        </a:solidFill>
        <a:ln w="9525">
          <a:noFill/>
        </a:ln>
      </spPr>
    </plotArea>
    <legend>
      <legendPos val="b"/>
      <legendEntry>
        <idx val="0"/>
        <txPr>
          <a:bodyPr/>
          <a:p>
            <a:pPr>
              <a:defRPr sz="1200" b="0" i="0" u="none" strike="noStrike" baseline="0">
                <a:solidFill>
                  <a:sysClr val="windowText"/>
                </a:solidFill>
                <a:latin typeface="Arial"/>
              </a:defRPr>
            </a:pPr>
          </a:p>
        </txPr>
      </legendEntry>
      <legendEntry>
        <idx val="1"/>
        <txPr>
          <a:bodyPr/>
          <a:p>
            <a:pPr>
              <a:defRPr sz="1200" b="0" i="0" u="none" strike="noStrike" baseline="0">
                <a:solidFill>
                  <a:sysClr val="windowText"/>
                </a:solidFill>
                <a:latin typeface="Arial"/>
              </a:defRPr>
            </a:pPr>
          </a:p>
        </txPr>
      </legendEntry>
      <legendEntry>
        <idx val="2"/>
        <txPr>
          <a:bodyPr/>
          <a:p>
            <a:pPr>
              <a:defRPr sz="1200" b="0" i="0" u="none" strike="noStrike" baseline="0">
                <a:solidFill>
                  <a:sysClr val="windowText"/>
                </a:solidFill>
                <a:latin typeface="Arial"/>
              </a:defRPr>
            </a:pPr>
          </a:p>
        </txPr>
      </legendEntry>
      <legendEntry>
        <idx val="3"/>
        <txPr>
          <a:bodyPr/>
          <a:p>
            <a:pPr>
              <a:defRPr sz="1200" b="0" i="0" u="none" strike="noStrike" baseline="0">
                <a:solidFill>
                  <a:sysClr val="windowText"/>
                </a:solidFill>
                <a:latin typeface="Arial"/>
              </a:defRPr>
            </a:pPr>
          </a:p>
        </txPr>
      </legendEntry>
      <overlay val="0"/>
      <spPr>
        <a:ln w="9525">
          <a:noFill/>
        </a:ln>
      </spPr>
      <txPr>
        <a:bodyPr/>
        <a:p>
          <a:pPr>
            <a:defRPr sz="1200" b="0" i="0" u="none" strike="noStrike" baseline="0">
              <a:solidFill>
                <a:sysClr val="windowText"/>
              </a:solidFill>
              <a:latin typeface="Arial"/>
            </a:defRPr>
          </a:pPr>
        </a:p>
      </txPr>
    </legend>
    <dispBlanksAs val="gap"/>
  </chart>
  <spPr>
    <a:ln w="9525">
      <a:solidFill>
        <a:srgbClr val="FFFFFF"/>
      </a:solidFill>
      <a:prstDash val="solid"/>
    </a:ln>
  </spPr>
  <txPr>
    <a:bodyPr/>
    <a:p>
      <a:pPr>
        <a:defRPr sz="1000" b="0" i="0" u="none" strike="noStrike" baseline="0">
          <a:solidFill>
            <a:sysClr val="windowText"/>
          </a:solidFill>
          <a:latin typeface="+mn-lt"/>
        </a:defRPr>
      </a:pPr>
    </a:p>
  </txPr>
</chartSpace>
</file>

<file path=xl/drawings/_rels/drawing1.xml.rels><?xml version="1.0" encoding="utf-8" standalone="yes" ?>
<Relationships xmlns="http://schemas.openxmlformats.org/package/2006/relationships">
<Relationship Id="rId1" Type="http://schemas.openxmlformats.org/officeDocument/2006/relationships/image" Target="/xl/media/image1.png" />
</Relationships>
</file>

<file path=xl/drawings/_rels/drawing2.xml.rels><?xml version="1.0" encoding="utf-8" standalone="yes" ?>
<Relationships xmlns="http://schemas.openxmlformats.org/package/2006/relationships">
<Relationship Id="rId1" Type="http://schemas.openxmlformats.org/officeDocument/2006/relationships/image" Target="/xl/media/image2.jpeg" />
</Relationships>
</file>

<file path=xl/drawings/_rels/drawing30.xml.rels><?xml version="1.0" encoding="utf-8" standalone="yes" ?>
<Relationships xmlns="http://schemas.openxmlformats.org/package/2006/relationships">
<Relationship Id="rId76" Type="http://schemas.openxmlformats.org/officeDocument/2006/relationships/chart" Target="/xl/charts/chart72.xml" />
<Relationship Id="rId77" Type="http://schemas.openxmlformats.org/officeDocument/2006/relationships/chart" Target="/xl/charts/chart73.xml" />
</Relationships>
</file>

<file path=xl/drawings/_rels/drawing74.xml.rels><?xml version="1.0" encoding="utf-8" standalone="yes" ?>
<Relationships xmlns="http://schemas.openxmlformats.org/package/2006/relationships">
<Relationship Id="rId79" Type="http://schemas.openxmlformats.org/officeDocument/2006/relationships/chart" Target="/xl/charts/chart75.xml" />
<Relationship Id="rId80" Type="http://schemas.openxmlformats.org/officeDocument/2006/relationships/chart" Target="/xl/charts/chart76.xml" />
</Relationships>
</file>

<file path=xl/drawings/_rels/drawing77.xml.rels><?xml version="1.0" encoding="utf-8" standalone="yes" ?>
<Relationships xmlns="http://schemas.openxmlformats.org/package/2006/relationships">
<Relationship Id="rId82" Type="http://schemas.openxmlformats.org/officeDocument/2006/relationships/chart" Target="/xl/charts/chart78.xml" />
</Relationships>
</file>

<file path=xl/drawings/drawing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6</xdr:col>
      <xdr:colOff>0</xdr:colOff>
      <xdr:row>1</xdr:row>
      <xdr:rowOff>0</xdr:rowOff>
    </xdr:from>
    <xdr:to>
      <xdr:col>7</xdr:col>
      <xdr:colOff>0</xdr:colOff>
      <xdr:row>5</xdr:row>
      <xdr:rowOff>19050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r:embed="rId1">
          <a:extLst>
            <a:ext uri="{28A0092B-C50C-407E-A947-70E740481C1C}">
              <a14:useLocalDpi xmlns:a14="http://schemas.microsoft.com/office/drawing/2010/main" val="0"/>
            </a:ext>
          </a:extLst>
        </a:blip>
        <a:srcRect/>
        <a:stretch>
          <a:fillRect/>
        </a:stretch>
      </xdr:blipFill>
      <xdr:spPr bwMode="auto">
        <a:xfrm>
          <a:off x="9420225" y="581025"/>
          <a:ext cx="1038225" cy="1038225"/>
        </a:xfrm>
        <a:prstGeom prst="rect">
          <a:avLst/>
        </a:prstGeom>
        <a:noFill/>
        <a:extLst>
          <a:ext uri="{909E8E84-426E-40DD-AFC4-6F175D3DCCD1}">
            <a14:hiddenFill xmlns:a14="http://schemas.microsoft.com/office/drawing/2010/main">
              <a:solidFill xmlns:a="http://schemas.openxmlformats.org/drawingml/2006/main">
                <a:srgbClr val="FFFFFF"/>
              </a:solidFill>
            </a14:hiddenFill>
          </a:ext>
        </a:extLst>
      </xdr:spPr>
    </xdr:pic>
    <xdr:clientData/>
  </xdr:twoCellAnchor>
</xdr:wsDr>
</file>

<file path=xl/drawings/drawing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editAs="oneCell">
    <xdr:from>
      <xdr:col>0</xdr:col>
      <xdr:colOff>0</xdr:colOff>
      <xdr:row>0</xdr:row>
      <xdr:rowOff>19050</xdr:rowOff>
    </xdr:from>
    <xdr:to>
      <xdr:col>5</xdr:col>
      <xdr:colOff>1895475</xdr:colOff>
      <xdr:row>1</xdr:row>
      <xdr:rowOff>838200</xdr:rowOff>
    </xdr:to>
    <xdr:pic>
      <xdr:nvPicPr>
        <xdr:cNvPr id="7185" name="Picture 1">
          <a:extLst>
            <a:ext uri="{FF2B5EF4-FFF2-40B4-BE49-F238E27FC236}">
              <a16:creationId xmlns:a16="http://schemas.microsoft.com/office/drawing/2014/main" id="{00000000-0008-0000-1900-0000111C0000}"/>
            </a:ext>
          </a:extLst>
        </xdr:cNvPr>
        <xdr:cNvPicPr>
          <a:picLocks noChangeAspect="1"/>
        </xdr:cNvPicPr>
      </xdr:nvPicPr>
      <xdr:blipFill>
        <a:blip r:embed="rId1">
          <a:extLst>
            <a:ext uri="{28A0092B-C50C-407E-A947-70E740481C1C}">
              <a14:useLocalDpi xmlns:a14="http://schemas.microsoft.com/office/drawing/2010/main" val="0"/>
            </a:ext>
          </a:extLst>
        </a:blip>
        <a:srcRect/>
        <a:stretch>
          <a:fillRect/>
        </a:stretch>
      </xdr:blipFill>
      <xdr:spPr bwMode="auto">
        <a:xfrm>
          <a:off x="0" y="19050"/>
          <a:ext cx="6057900" cy="1009650"/>
        </a:xfrm>
        <a:prstGeom prst="rect">
          <a:avLst/>
        </a:prstGeom>
        <a:noFill/>
        <a:ln>
          <a:noFill/>
        </a:ln>
        <a:extLst>
          <a:ext uri="{909E8E84-426E-40DD-AFC4-6F175D3DCCD1}">
            <a14:hiddenFill xmlns:a14="http://schemas.microsoft.com/office/drawing/2010/main">
              <a:solidFill xmlns:a="http://schemas.openxmlformats.org/drawingml/2006/main">
                <a:srgbClr val="FFFFFF"/>
              </a:solidFill>
            </a14:hiddenFill>
          </a:ext>
          <a:ext uri="{91240B29-F687-4F45-9708-019B960494DF}">
            <a14:hiddenLine xmlns:a14="http://schemas.microsoft.com/office/drawing/2010/main" w="9525">
              <a:solidFill xmlns:a="http://schemas.openxmlformats.org/drawingml/2006/main">
                <a:srgbClr val="000000"/>
              </a:solidFill>
              <a:miter xmlns:a="http://schemas.openxmlformats.org/drawingml/2006/main" lim="800000"/>
              <a:headEnd xmlns:a="http://schemas.openxmlformats.org/drawingml/2006/main"/>
              <a:tailEnd xmlns:a="http://schemas.openxmlformats.org/drawingml/2006/main"/>
            </a14:hiddenLine>
          </a:ext>
        </a:extLst>
      </xdr:spPr>
    </xdr:pic>
    <xdr:clientData/>
  </xdr:twoCellAnchor>
</xdr:wsDr>
</file>

<file path=xl/drawings/drawing3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0</xdr:col>
      <xdr:colOff>37109</xdr:colOff>
      <xdr:row>5</xdr:row>
      <xdr:rowOff>31686</xdr:rowOff>
    </xdr:from>
    <xdr:to>
      <xdr:col>19</xdr:col>
      <xdr:colOff>338988</xdr:colOff>
      <xdr:row>16</xdr:row>
      <xdr:rowOff>102171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6"/>
        </a:graphicData>
      </a:graphic>
    </xdr:graphicFrame>
    <xdr:clientData/>
  </xdr:twoCellAnchor>
  <xdr:oneCellAnchor>
    <xdr:from>
      <xdr:col>20</xdr:col>
      <xdr:colOff>0</xdr:colOff>
      <xdr:row>4</xdr:row>
      <xdr:rowOff>0</xdr:rowOff>
    </xdr:from>
    <xdr:ext cx="6604000" cy="3810000"/>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7"/>
        </a:graphicData>
      </a:graphic>
    </xdr:graphicFrame>
    <xdr:clientData/>
  </xdr:oneCellAnchor>
</xdr:wsDr>
</file>

<file path=xl/drawings/drawing3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3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2.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46.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0.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58.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6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1.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file>

<file path=xl/drawings/drawing74.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52375</xdr:colOff>
      <xdr:row>4</xdr:row>
      <xdr:rowOff>76581</xdr:rowOff>
    </xdr:from>
    <xdr:to>
      <xdr:col>11</xdr:col>
      <xdr:colOff>19990</xdr:colOff>
      <xdr:row>13</xdr:row>
      <xdr:rowOff>128651</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79"/>
        </a:graphicData>
      </a:graphic>
    </xdr:graphicFrame>
    <xdr:clientData/>
  </xdr:twoCellAnchor>
  <xdr:twoCellAnchor>
    <xdr:from>
      <xdr:col>11</xdr:col>
      <xdr:colOff>195199</xdr:colOff>
      <xdr:row>4</xdr:row>
      <xdr:rowOff>76581</xdr:rowOff>
    </xdr:from>
    <xdr:to>
      <xdr:col>20</xdr:col>
      <xdr:colOff>584834</xdr:colOff>
      <xdr:row>13</xdr:row>
      <xdr:rowOff>128651</xdr:rowOff>
    </xdr:to>
    <xdr:graphicFrame>
      <xdr:nvGraphicFramePr>
        <xdr:cNvPr id="0" name="Chart 2"/>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0"/>
        </a:graphicData>
      </a:graphic>
    </xdr:graphicFrame>
    <xdr:clientData/>
  </xdr:twoCellAnchor>
</xdr:wsDr>
</file>

<file path=xl/drawings/drawing77.xml><?xml version="1.0" encoding="utf-8"?>
<xdr:wsDr xmlns:xdr="http://schemas.openxmlformats.org/drawingml/2006/spreadsheetDrawing" xmlns:r="http://schemas.openxmlformats.org/officeDocument/2006/relationships" xmlns:s="http://schemas.openxmlformats.org/officeDocument/2006/sharedTypes" xmlns:vt="http://schemas.openxmlformats.org/officeDocument/2006/docPropsVTypes" xmlns:a="http://schemas.openxmlformats.org/drawingml/2006/main" xmlns:cdr="http://schemas.openxmlformats.org/drawingml/2006/chartDrawing">
  <xdr:twoCellAnchor>
    <xdr:from>
      <xdr:col>1</xdr:col>
      <xdr:colOff>0</xdr:colOff>
      <xdr:row>4</xdr:row>
      <xdr:rowOff>0</xdr:rowOff>
    </xdr:from>
    <xdr:to>
      <xdr:col>33</xdr:col>
      <xdr:colOff>130175</xdr:colOff>
      <xdr:row>20</xdr:row>
      <xdr:rowOff>377825</xdr:rowOff>
    </xdr:to>
    <xdr:graphicFrame>
      <xdr:nvGraphicFramePr>
        <xdr:cNvPr id="0" name="Chart 1"/>
        <xdr:cNvGraphicFramePr/>
      </xdr:nvGraphicFramePr>
      <xdr:xfrm>
        <a:off x="0" y="0"/>
        <a:ext cx="0" cy="0"/>
      </xdr:xfrm>
      <a:graphic>
        <a:graphicData uri="http://schemas.openxmlformats.org/drawingml/2006/chart">
          <chart xmlns:r="http://schemas.openxmlformats.org/officeDocument/2006/relationships" xmlns="http://schemas.openxmlformats.org/drawingml/2006/chart" r:id="rId82"/>
        </a:graphicData>
      </a:graphic>
    </xdr:graphicFrame>
    <xdr:clientData/>
  </xdr:twoCellAnchor>
</xdr:wsDr>
</file>

<file path=xl/theme/theme1.xml><?xml version="1.0" encoding="utf-8"?>
<a:theme xmlns:a="http://schemas.openxmlformats.org/drawing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cdr="http://schemas.openxmlformats.org/drawingml/2006/chartDrawing"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xml version="1.0" encoding="utf-8" standalone="yes" ?>
<Relationships xmlns="http://schemas.openxmlformats.org/package/2006/relationships">
<Relationship Id="rId1" Type="http://schemas.openxmlformats.org/officeDocument/2006/relationships/printerSettings" Target="../printerSettings/printerSettings2.bin" />
</Relationships>
</file>

<file path=xl/worksheets/_rels/sheet20.xml.rels><?xml version="1.0" encoding="utf-8" standalone="yes" ?>
<Relationships xmlns="http://schemas.openxmlformats.org/package/2006/relationships">
<Relationship Id="rId1" Type="http://schemas.openxmlformats.org/officeDocument/2006/relationships/printerSettings" Target="../printerSettings/printerSettings20.bin" />
</Relationships>
</file>

<file path=xl/worksheets/_rels/sheet21.xml.rels><?xml version="1.0" encoding="utf-8" standalone="yes" ?>
<Relationships xmlns="http://schemas.openxmlformats.org/package/2006/relationships">
<Relationship Id="rId1" Type="http://schemas.openxmlformats.org/officeDocument/2006/relationships/printerSettings" Target="../printerSettings/printerSettings21.bin" />
</Relationships>
</file>

<file path=xl/worksheets/_rels/sheet23.xml.rels><?xml version="1.0" encoding="utf-8" standalone="yes" ?>
<Relationships xmlns="http://schemas.openxmlformats.org/package/2006/relationships">
<Relationship Id="rId1" Type="http://schemas.openxmlformats.org/officeDocument/2006/relationships/printerSettings" Target="../printerSettings/printerSettings23.bin" />
</Relationships>
</file>

<file path=xl/worksheets/_rels/sheet26.xml.rels><?xml version="1.0" encoding="utf-8" standalone="yes" ?>
<Relationships xmlns="http://schemas.openxmlformats.org/package/2006/relationships">
<Relationship Id="rId7" Type="http://schemas.openxmlformats.org/officeDocument/2006/relationships/drawing" Target="../drawings/drawing2.xml" />
<Relationship Id="rId6" Type="http://schemas.openxmlformats.org/officeDocument/2006/relationships/printerSettings" Target="../printerSettings/printerSettings26.bin" />
<Relationship Id="rId83" Type="http://schemas.openxmlformats.org/officeDocument/2006/relationships/hyperlink" Target="http://www.str.com/data-insights/resources/glossary" TargetMode="External" />
<Relationship Id="rId84" Type="http://schemas.openxmlformats.org/officeDocument/2006/relationships/hyperlink" Target="http://www.hotelnewsnow.com/" TargetMode="External" />
<Relationship Id="rId85" Type="http://schemas.openxmlformats.org/officeDocument/2006/relationships/hyperlink" Target="http://www.hoteldataconference.com/" TargetMode="External" />
<Relationship Id="rId86" Type="http://schemas.openxmlformats.org/officeDocument/2006/relationships/hyperlink" Target="http://www.str.com/data-insights/resources/FAQ" TargetMode="External" />
<Relationship Id="rId87" Type="http://schemas.openxmlformats.org/officeDocument/2006/relationships/hyperlink" Target="https://str.com/contact" TargetMode="External" />
</Relationships>
</file>

<file path=xl/worksheets/_rels/sheet28.xml.rels><?xml version="1.0" encoding="utf-8" standalone="yes" ?>
<Relationships xmlns="http://schemas.openxmlformats.org/package/2006/relationships">
<Relationship Id="rId1" Type="http://schemas.openxmlformats.org/officeDocument/2006/relationships/printerSettings" Target="../printerSettings/printerSettings29.bin" />
<Relationship Id="rId31" Type="http://schemas.openxmlformats.org/officeDocument/2006/relationships/drawing" Target="../drawings/drawing30.xml" />
</Relationships>
</file>

<file path=xl/worksheets/_rels/sheet3.xml.rels><?xml version="1.0" encoding="utf-8" standalone="yes" ?>
<Relationships xmlns="http://schemas.openxmlformats.org/package/2006/relationships">
<Relationship Id="rId1" Type="http://schemas.openxmlformats.org/officeDocument/2006/relationships/printerSettings" Target="../printerSettings/printerSettings3.bin" />
</Relationships>
</file>

<file path=xl/worksheets/_rels/sheet32.xml.rels><?xml version="1.0" encoding="utf-8" standalone="yes" ?>
<Relationships xmlns="http://schemas.openxmlformats.org/package/2006/relationships">
<Relationship Id="rId1" Type="http://schemas.openxmlformats.org/officeDocument/2006/relationships/printerSettings" Target="../printerSettings/printerSettings33.bin" />
<Relationship Id="rId35" Type="http://schemas.openxmlformats.org/officeDocument/2006/relationships/drawing" Target="../drawings/drawing34.xml" />
</Relationships>
</file>

<file path=xl/worksheets/_rels/sheet36.xml.rels><?xml version="1.0" encoding="utf-8" standalone="yes" ?>
<Relationships xmlns="http://schemas.openxmlformats.org/package/2006/relationships">
<Relationship Id="rId1" Type="http://schemas.openxmlformats.org/officeDocument/2006/relationships/printerSettings" Target="../printerSettings/printerSettings37.bin" />
<Relationship Id="rId39" Type="http://schemas.openxmlformats.org/officeDocument/2006/relationships/drawing" Target="../drawings/drawing38.xml" />
</Relationships>
</file>

<file path=xl/worksheets/_rels/sheet40.xml.rels><?xml version="1.0" encoding="utf-8" standalone="yes" ?>
<Relationships xmlns="http://schemas.openxmlformats.org/package/2006/relationships">
<Relationship Id="rId1" Type="http://schemas.openxmlformats.org/officeDocument/2006/relationships/printerSettings" Target="../printerSettings/printerSettings41.bin" />
<Relationship Id="rId43" Type="http://schemas.openxmlformats.org/officeDocument/2006/relationships/drawing" Target="../drawings/drawing42.xml" />
</Relationships>
</file>

<file path=xl/worksheets/_rels/sheet44.xml.rels><?xml version="1.0" encoding="utf-8" standalone="yes" ?>
<Relationships xmlns="http://schemas.openxmlformats.org/package/2006/relationships">
<Relationship Id="rId1" Type="http://schemas.openxmlformats.org/officeDocument/2006/relationships/printerSettings" Target="../printerSettings/printerSettings45.bin" />
<Relationship Id="rId47" Type="http://schemas.openxmlformats.org/officeDocument/2006/relationships/drawing" Target="../drawings/drawing46.xml" />
</Relationships>
</file>

<file path=xl/worksheets/_rels/sheet48.xml.rels><?xml version="1.0" encoding="utf-8" standalone="yes" ?>
<Relationships xmlns="http://schemas.openxmlformats.org/package/2006/relationships">
<Relationship Id="rId1" Type="http://schemas.openxmlformats.org/officeDocument/2006/relationships/printerSettings" Target="../printerSettings/printerSettings49.bin" />
<Relationship Id="rId51" Type="http://schemas.openxmlformats.org/officeDocument/2006/relationships/drawing" Target="../drawings/drawing50.xml" />
</Relationships>
</file>

<file path=xl/worksheets/_rels/sheet52.xml.rels><?xml version="1.0" encoding="utf-8" standalone="yes" ?>
<Relationships xmlns="http://schemas.openxmlformats.org/package/2006/relationships">
<Relationship Id="rId1" Type="http://schemas.openxmlformats.org/officeDocument/2006/relationships/printerSettings" Target="../printerSettings/printerSettings53.bin" />
<Relationship Id="rId55" Type="http://schemas.openxmlformats.org/officeDocument/2006/relationships/drawing" Target="../drawings/drawing54.xml" />
</Relationships>
</file>

<file path=xl/worksheets/_rels/sheet56.xml.rels><?xml version="1.0" encoding="utf-8" standalone="yes" ?>
<Relationships xmlns="http://schemas.openxmlformats.org/package/2006/relationships">
<Relationship Id="rId1" Type="http://schemas.openxmlformats.org/officeDocument/2006/relationships/printerSettings" Target="../printerSettings/printerSettings57.bin" />
<Relationship Id="rId59" Type="http://schemas.openxmlformats.org/officeDocument/2006/relationships/drawing" Target="../drawings/drawing58.xml" />
</Relationships>
</file>

<file path=xl/worksheets/_rels/sheet59.xml.rels><?xml version="1.0" encoding="utf-8" standalone="yes" ?>
<Relationships xmlns="http://schemas.openxmlformats.org/package/2006/relationships">
<Relationship Id="rId1" Type="http://schemas.openxmlformats.org/officeDocument/2006/relationships/printerSettings" Target="../printerSettings/printerSettings60.bin" />
<Relationship Id="rId59" Type="http://schemas.openxmlformats.org/officeDocument/2006/relationships/drawing" Target="../drawings/drawing61.xml" />
</Relationships>
</file>

<file path=xl/worksheets/_rels/sheet62.xml.rels><?xml version="1.0" encoding="utf-8" standalone="yes" ?>
<Relationships xmlns="http://schemas.openxmlformats.org/package/2006/relationships">
<Relationship Id="rId1" Type="http://schemas.openxmlformats.org/officeDocument/2006/relationships/printerSettings" Target="../printerSettings/printerSettings63.bin" />
<Relationship Id="rId59" Type="http://schemas.openxmlformats.org/officeDocument/2006/relationships/drawing" Target="../drawings/drawing64.xml" />
</Relationships>
</file>

<file path=xl/worksheets/_rels/sheet65.xml.rels><?xml version="1.0" encoding="utf-8" standalone="yes" ?>
<Relationships xmlns="http://schemas.openxmlformats.org/package/2006/relationships">
<Relationship Id="rId1" Type="http://schemas.openxmlformats.org/officeDocument/2006/relationships/printerSettings" Target="../printerSettings/printerSettings66.bin" />
<Relationship Id="rId59" Type="http://schemas.openxmlformats.org/officeDocument/2006/relationships/drawing" Target="../drawings/drawing67.xml" />
</Relationships>
</file>

<file path=xl/worksheets/_rels/sheet69.xml.rels><?xml version="1.0" encoding="utf-8" standalone="yes" ?>
<Relationships xmlns="http://schemas.openxmlformats.org/package/2006/relationships">
<Relationship Id="rId1" Type="http://schemas.openxmlformats.org/officeDocument/2006/relationships/printerSettings" Target="../printerSettings/printerSettings70.bin" />
<Relationship Id="rId72" Type="http://schemas.openxmlformats.org/officeDocument/2006/relationships/drawing" Target="../drawings/drawing71.xml" />
</Relationships>
</file>

<file path=xl/worksheets/_rels/sheet7.xml.rels><?xml version="1.0" encoding="utf-8" standalone="yes" ?>
<Relationships xmlns="http://schemas.openxmlformats.org/package/2006/relationships">
<Relationship Id="rId1" Type="http://schemas.openxmlformats.org/officeDocument/2006/relationships/printerSettings" Target="../printerSettings/printerSettings7.bin" />
<Relationship Id="rId78" Type="http://schemas.openxmlformats.org/officeDocument/2006/relationships/drawing" Target="../drawings/drawing74.xml" />
</Relationships>
</file>

<file path=xl/worksheets/_rels/sheet9.xml.rels><?xml version="1.0" encoding="utf-8" standalone="yes" ?>
<Relationships xmlns="http://schemas.openxmlformats.org/package/2006/relationships">
<Relationship Id="rId1" Type="http://schemas.openxmlformats.org/officeDocument/2006/relationships/printerSettings" Target="../printerSettings/printerSettings9.bin" />
<Relationship Id="rId81" Type="http://schemas.openxmlformats.org/officeDocument/2006/relationships/drawing" Target="../drawings/drawing77.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1">
    <pageSetUpPr fitToPage="1"/>
  </sheetPr>
  <dimension ref="A1:AA153"/>
  <sheetViews>
    <sheetView showGridLines="0" tabSelected="1" zoomScaleNormal="100" workbookViewId="0"/>
  </sheetViews>
  <sheetFormatPr defaultRowHeight="12.75"/>
  <cols>
    <col min="1" max="1" width="13.42578125" style="4" customWidth="1"/>
    <col min="2" max="2" width="57.5703125" style="4" customWidth="1"/>
    <col min="3" max="3" width="5.42578125" style="4" customWidth="1"/>
    <col min="4" max="4" width="1.85546875" style="234" customWidth="1"/>
    <col min="5" max="5" width="57.5703125" style="4" customWidth="1"/>
    <col min="6" max="6" width="5.42578125" style="4" customWidth="1"/>
    <col min="7" max="7" width="15.5703125" style="4" customWidth="1"/>
    <col min="8" max="8" width="4.140625" style="4" customWidth="1"/>
    <col min="9" max="13" width="7.140625" style="235" customWidth="1"/>
    <col min="14" max="14" width="1.42578125" style="235" customWidth="1"/>
    <col min="15" max="15" width="7.42578125" style="235" customWidth="1"/>
    <col min="16" max="27" width="9.140625" style="235" customWidth="1"/>
    <col min="28" max="16384" width="9.140625" style="4" customWidth="1"/>
  </cols>
  <sheetData>
    <row r="1" ht="45.75" customHeight="1">
      <c r="A1" s="594"/>
      <c r="B1" s="595"/>
      <c r="C1" s="595"/>
      <c r="D1" s="596"/>
      <c r="E1" s="595"/>
      <c r="F1" s="595"/>
      <c r="G1" s="595"/>
      <c r="H1" s="597"/>
      <c r="O1" s="235"/>
    </row>
    <row r="2" ht="24.75" customHeight="1">
      <c r="A2" s="595"/>
      <c r="B2" s="637" t="s">
        <v>167</v>
      </c>
      <c r="C2" s="605"/>
      <c r="D2" s="604"/>
      <c r="E2" s="604"/>
      <c r="F2" s="605"/>
      <c r="G2" s="598"/>
      <c r="H2" s="599"/>
    </row>
    <row r="3" ht="25.5" customHeight="1">
      <c r="A3" s="595"/>
      <c r="B3" s="638" t="s">
        <v>166</v>
      </c>
      <c r="C3" s="607"/>
      <c r="D3" s="606"/>
      <c r="E3" s="606"/>
      <c r="F3" s="607"/>
      <c r="G3" s="598"/>
      <c r="H3" s="599"/>
    </row>
    <row r="4" ht="15" customHeight="1">
      <c r="A4" s="595"/>
      <c r="B4" s="695" t="s">
        <v>168</v>
      </c>
      <c r="C4" s="695"/>
      <c r="D4" s="695"/>
      <c r="E4" s="695"/>
      <c r="F4" s="608"/>
      <c r="G4" s="598"/>
      <c r="H4" s="599"/>
    </row>
    <row r="5" ht="15" customHeight="1">
      <c r="A5" s="595"/>
      <c r="B5" s="695" t="s">
        <v>169</v>
      </c>
      <c r="C5" s="695"/>
      <c r="D5" s="695"/>
      <c r="E5" s="695"/>
      <c r="F5" s="608"/>
      <c r="G5" s="598"/>
      <c r="H5" s="599"/>
    </row>
    <row r="6" ht="15" customHeight="1">
      <c r="A6" s="595"/>
      <c r="B6" s="609"/>
      <c r="C6" s="610"/>
      <c r="D6" s="609"/>
      <c r="E6" s="609"/>
      <c r="F6" s="610"/>
      <c r="G6" s="598"/>
      <c r="H6" s="599"/>
    </row>
    <row r="7" ht="15.75" customHeight="1">
      <c r="A7" s="595"/>
      <c r="B7" s="639" t="s">
        <v>108</v>
      </c>
      <c r="C7" s="605">
        <v>1</v>
      </c>
      <c r="D7" s="639"/>
      <c r="E7" s="639"/>
      <c r="F7" s="605"/>
      <c r="G7" s="598"/>
      <c r="H7" s="599"/>
    </row>
    <row r="8" ht="15.75" customHeight="1">
      <c r="A8" s="595"/>
      <c r="B8" s="639" t="str">
        <f>HYPERLINK("#'Glance'!A1", "Monthly Performance at a Glance")</f>
      </c>
      <c r="C8" s="605" t="str">
        <f>HYPERLINK("#'Glance'!A1", "2")</f>
      </c>
      <c r="D8" s="639"/>
      <c r="E8" s="639"/>
      <c r="F8" s="605"/>
      <c r="G8" s="598"/>
      <c r="H8" s="599"/>
    </row>
    <row r="9" ht="15.75" customHeight="1">
      <c r="A9" s="595"/>
      <c r="B9" s="639" t="str">
        <f>HYPERLINK("#'Summary'!A1", "STAR Summary")</f>
      </c>
      <c r="C9" s="605" t="str">
        <f>HYPERLINK("#'Summary'!A1", "3")</f>
      </c>
      <c r="D9" s="639"/>
      <c r="E9" s="639"/>
      <c r="F9" s="605"/>
      <c r="G9" s="595"/>
      <c r="H9" s="595"/>
    </row>
    <row r="10" ht="15.75" customHeight="1">
      <c r="A10" s="595"/>
      <c r="B10" s="639" t="str">
        <f>HYPERLINK("#'Comp'!A1", "Competitive Set Report")</f>
      </c>
      <c r="C10" s="605" t="str">
        <f>HYPERLINK("#'Comp'!A1", "4")</f>
      </c>
      <c r="D10" s="639"/>
      <c r="E10" s="639"/>
      <c r="F10" s="605"/>
      <c r="G10" s="595"/>
      <c r="H10" s="595"/>
    </row>
    <row r="11" ht="15.75" customHeight="1">
      <c r="A11" s="600"/>
      <c r="B11" s="639" t="str">
        <f>HYPERLINK("#'Response'!A1", "Response Report")</f>
      </c>
      <c r="C11" s="605" t="str">
        <f>HYPERLINK("#'Response'!A1", "5")</f>
      </c>
      <c r="D11" s="639"/>
      <c r="E11" s="639"/>
      <c r="F11" s="605"/>
      <c r="G11" s="595"/>
      <c r="H11" s="595"/>
    </row>
    <row r="12" ht="15.75" customHeight="1">
      <c r="A12" s="595"/>
      <c r="B12" s="639" t="str">
        <f>HYPERLINK("#'Day of Week'!A1", "Day of Week &amp; Weekday/Weekend")</f>
      </c>
      <c r="C12" s="605" t="str">
        <f>HYPERLINK("#'Day of Week'!A1", "6")</f>
      </c>
      <c r="D12" s="639"/>
      <c r="E12" s="639"/>
      <c r="F12" s="605"/>
      <c r="G12" s="595"/>
      <c r="H12" s="595"/>
    </row>
    <row r="13" ht="15.75" customHeight="1">
      <c r="A13" s="595"/>
      <c r="B13" s="639" t="str">
        <f>HYPERLINK("#'Daily by Month'!A1", "Daily Data for the Month")</f>
      </c>
      <c r="C13" s="605" t="str">
        <f>HYPERLINK("#'Daily by Month'!A1", "7")</f>
      </c>
      <c r="D13" s="639"/>
      <c r="E13" s="639"/>
      <c r="F13" s="605"/>
      <c r="G13" s="595"/>
      <c r="H13" s="595"/>
    </row>
    <row r="14" ht="15.75" customHeight="1">
      <c r="A14" s="595"/>
      <c r="B14" s="639" t="str">
        <f>HYPERLINK("#'Segmentation Glance'!A1", "Segmentation at a Glance")</f>
      </c>
      <c r="C14" s="605" t="str">
        <f>HYPERLINK("#'Segmentation Glance'!A1", "8")</f>
      </c>
      <c r="D14" s="639"/>
      <c r="E14" s="639"/>
      <c r="F14" s="605"/>
      <c r="G14" s="595"/>
      <c r="H14" s="595"/>
    </row>
    <row r="15" ht="15.75" customHeight="1">
      <c r="A15" s="595"/>
      <c r="B15" s="639" t="str">
        <f>HYPERLINK("#'Segmentation Occ'!A1", "Segmentation Occupancy Analysis")</f>
      </c>
      <c r="C15" s="605" t="str">
        <f>HYPERLINK("#'Segmentation Occ'!A1", "9")</f>
      </c>
      <c r="D15" s="639"/>
      <c r="E15" s="639"/>
      <c r="F15" s="605"/>
      <c r="G15" s="595"/>
      <c r="H15" s="595"/>
    </row>
    <row r="16" ht="15.75" customHeight="1">
      <c r="A16" s="595"/>
      <c r="B16" s="639" t="str">
        <f>HYPERLINK("#'Segmentation ADR'!A1", "Segmentation ADR Analysis")</f>
      </c>
      <c r="C16" s="605" t="str">
        <f>HYPERLINK("#'Segmentation ADR'!A1", "10")</f>
      </c>
      <c r="D16" s="639"/>
      <c r="E16" s="639"/>
      <c r="F16" s="605"/>
      <c r="G16" s="595"/>
      <c r="H16" s="595"/>
    </row>
    <row r="17" ht="15.75" customHeight="1">
      <c r="A17" s="595"/>
      <c r="B17" s="639" t="str">
        <f>HYPERLINK("#'Segmentation RevPAR'!A1", "Segmentation RevPAR Analysis")</f>
      </c>
      <c r="C17" s="605" t="str">
        <f>HYPERLINK("#'Segmentation RevPAR'!A1", "11")</f>
      </c>
      <c r="D17" s="639"/>
      <c r="E17" s="639"/>
      <c r="F17" s="605"/>
      <c r="G17" s="595"/>
      <c r="H17" s="595"/>
    </row>
    <row r="18" ht="15.75" customHeight="1">
      <c r="A18" s="595"/>
      <c r="B18" s="639" t="str">
        <f>HYPERLINK("#'Segmentation Indexes'!A1", "Segmentation Index Analysis")</f>
      </c>
      <c r="C18" s="605" t="str">
        <f>HYPERLINK("#'Segmentation Indexes'!A1", "12")</f>
      </c>
      <c r="D18" s="639"/>
      <c r="E18" s="639"/>
      <c r="F18" s="605"/>
      <c r="G18" s="595"/>
      <c r="H18" s="595"/>
    </row>
    <row r="19" ht="15.75" customHeight="1">
      <c r="A19" s="595"/>
      <c r="B19" s="639" t="str">
        <f>HYPERLINK("#'Segmentation Ranking'!A1", "Segmentation Ranking Analysis")</f>
      </c>
      <c r="C19" s="605" t="str">
        <f>HYPERLINK("#'Segmentation Ranking'!A1", "13")</f>
      </c>
      <c r="D19" s="639"/>
      <c r="E19" s="639"/>
      <c r="F19" s="605"/>
      <c r="G19" s="595"/>
      <c r="H19" s="595"/>
    </row>
    <row r="20" ht="15.75" customHeight="1">
      <c r="A20" s="595"/>
      <c r="B20" s="639" t="str">
        <f>HYPERLINK("#'Segmentation DOW Month'!A1", "Segmentation Day Of Week - Current Month")</f>
      </c>
      <c r="C20" s="605" t="str">
        <f>HYPERLINK("#'Segmentation DOW Month'!A1", "14")</f>
      </c>
      <c r="D20" s="639"/>
      <c r="E20" s="639"/>
      <c r="F20" s="605"/>
      <c r="G20" s="595"/>
      <c r="H20" s="595"/>
    </row>
    <row r="21" ht="15.75" customHeight="1">
      <c r="A21" s="595"/>
      <c r="B21" s="639" t="str">
        <f>HYPERLINK("#'Segmentation DOW YTD'!A1", "Segmentation Day Of Week - Year to Date")</f>
      </c>
      <c r="C21" s="605" t="str">
        <f>HYPERLINK("#'Segmentation DOW YTD'!A1", "15")</f>
      </c>
      <c r="D21" s="639"/>
      <c r="E21" s="639"/>
      <c r="F21" s="605"/>
      <c r="G21" s="595"/>
      <c r="H21" s="595"/>
    </row>
    <row r="22" ht="15.75" customHeight="1">
      <c r="A22" s="595"/>
      <c r="B22" s="639" t="str">
        <f>HYPERLINK("#'Segmentation DOW Run 3'!A1", "Segmentation Day Of Week - Running 3 Month")</f>
      </c>
      <c r="C22" s="605" t="str">
        <f>HYPERLINK("#'Segmentation DOW Run 3'!A1", "16")</f>
      </c>
      <c r="D22" s="639"/>
      <c r="E22" s="639"/>
      <c r="F22" s="605"/>
      <c r="G22" s="595"/>
      <c r="H22" s="595"/>
    </row>
    <row r="23" ht="15.75" customHeight="1">
      <c r="A23" s="595"/>
      <c r="B23" s="639" t="str">
        <f>HYPERLINK("#'Segmentation DOW Run 12'!A1", "Segmentation Day Of Week - Running 12 Month")</f>
      </c>
      <c r="C23" s="605" t="str">
        <f>HYPERLINK("#'Segmentation DOW Run 12'!A1", "17")</f>
      </c>
      <c r="D23" s="639"/>
      <c r="E23" s="639"/>
      <c r="F23" s="605"/>
      <c r="G23" s="595"/>
      <c r="H23" s="595"/>
    </row>
    <row r="24" ht="15.75" customHeight="1">
      <c r="A24" s="595"/>
      <c r="B24" s="639" t="str">
        <f>HYPERLINK("#'Add Rev ADR'!A1", "Additional Revenue ADR Analysis (TrevPOR)")</f>
      </c>
      <c r="C24" s="605" t="str">
        <f>HYPERLINK("#'Add Rev ADR'!A1", "18")</f>
      </c>
      <c r="D24" s="639"/>
      <c r="E24" s="639"/>
      <c r="F24" s="605"/>
      <c r="G24" s="595"/>
      <c r="H24" s="595"/>
    </row>
    <row r="25" ht="15.75" customHeight="1">
      <c r="A25" s="595"/>
      <c r="B25" s="639" t="str">
        <f>HYPERLINK("#'Add Rev RevPAR'!A1", "Additional Revenue RevPAR Analysis (TrevPAR)")</f>
      </c>
      <c r="C25" s="605" t="str">
        <f>HYPERLINK("#'Add Rev RevPAR'!A1", "19")</f>
      </c>
      <c r="D25" s="639"/>
      <c r="E25" s="639"/>
      <c r="F25" s="605"/>
      <c r="G25" s="595"/>
      <c r="H25" s="595"/>
    </row>
    <row r="26" ht="15.75" customHeight="1">
      <c r="A26" s="595"/>
      <c r="B26" s="639" t="str">
        <f>HYPERLINK("#'Segmentation Response'!A1", "Segmentation Response Report")</f>
      </c>
      <c r="C26" s="605" t="str">
        <f>HYPERLINK("#'Segmentation Response'!A1", "20")</f>
      </c>
      <c r="D26" s="639"/>
      <c r="E26" s="639"/>
      <c r="F26" s="605"/>
      <c r="G26" s="595"/>
      <c r="H26" s="595"/>
    </row>
    <row r="27" ht="15.75" customHeight="1">
      <c r="A27" s="595"/>
      <c r="B27" s="639" t="str">
        <f>HYPERLINK("#'Help'!A1", "Help")</f>
      </c>
      <c r="C27" s="605" t="str">
        <f>HYPERLINK("#'Help'!A1", "21")</f>
      </c>
      <c r="D27" s="639"/>
      <c r="E27" s="639"/>
      <c r="F27" s="605"/>
      <c r="G27" s="595"/>
      <c r="H27" s="595"/>
    </row>
    <row r="28" ht="15.75" customHeight="1">
      <c r="A28" s="595"/>
      <c r="B28" s="639"/>
      <c r="C28" s="605"/>
      <c r="D28" s="639"/>
      <c r="E28" s="639"/>
      <c r="F28" s="605"/>
      <c r="G28" s="595"/>
      <c r="H28" s="595"/>
    </row>
    <row r="29" ht="15.75" customHeight="1">
      <c r="A29" s="595"/>
      <c r="B29" s="639"/>
      <c r="C29" s="605"/>
      <c r="D29" s="639"/>
      <c r="E29" s="639"/>
      <c r="F29" s="605"/>
      <c r="G29" s="595"/>
      <c r="H29" s="595"/>
    </row>
    <row r="30" ht="0" hidden="1" customHeight="1">
      <c r="A30" s="595"/>
      <c r="B30" s="639"/>
      <c r="C30" s="605"/>
      <c r="D30" s="639"/>
      <c r="E30" s="639"/>
      <c r="F30" s="605"/>
      <c r="G30" s="595"/>
      <c r="H30" s="595"/>
    </row>
    <row r="31" ht="0" hidden="1" customHeight="1">
      <c r="A31" s="595"/>
      <c r="B31" s="639"/>
      <c r="C31" s="605"/>
      <c r="D31" s="639"/>
      <c r="E31" s="639"/>
      <c r="F31" s="605"/>
      <c r="G31" s="595"/>
      <c r="H31" s="595"/>
    </row>
    <row r="32" ht="0" hidden="1" customHeight="1">
      <c r="A32" s="595"/>
      <c r="B32" s="639"/>
      <c r="C32" s="605"/>
      <c r="D32" s="639"/>
      <c r="E32" s="639"/>
      <c r="F32" s="605"/>
      <c r="G32" s="595"/>
      <c r="H32" s="595"/>
    </row>
    <row r="33" ht="0" hidden="1" customHeight="1">
      <c r="A33" s="595"/>
      <c r="B33" s="639"/>
      <c r="C33" s="605"/>
      <c r="D33" s="639"/>
      <c r="E33" s="639"/>
      <c r="F33" s="605"/>
      <c r="G33" s="595"/>
      <c r="H33" s="595"/>
    </row>
    <row r="34" ht="0" hidden="1" customHeight="1">
      <c r="A34" s="595"/>
      <c r="B34" s="639"/>
      <c r="C34" s="605"/>
      <c r="D34" s="639"/>
      <c r="E34" s="639"/>
      <c r="F34" s="605"/>
      <c r="G34" s="595"/>
      <c r="H34" s="595"/>
    </row>
    <row r="35" ht="0" hidden="1" customHeight="1">
      <c r="A35" s="595"/>
      <c r="B35" s="639"/>
      <c r="C35" s="605"/>
      <c r="D35" s="639"/>
      <c r="E35" s="639"/>
      <c r="F35" s="605"/>
      <c r="G35" s="595"/>
      <c r="H35" s="595"/>
    </row>
    <row r="36" ht="0" hidden="1" customHeight="1">
      <c r="A36" s="595"/>
      <c r="B36" s="639"/>
      <c r="C36" s="605"/>
      <c r="D36" s="639"/>
      <c r="E36" s="639"/>
      <c r="F36" s="605"/>
      <c r="G36" s="595"/>
      <c r="H36" s="595"/>
    </row>
    <row r="37" ht="0" hidden="1" customHeight="1">
      <c r="A37" s="595"/>
      <c r="B37" s="639"/>
      <c r="C37" s="605"/>
      <c r="D37" s="639"/>
      <c r="E37" s="639"/>
      <c r="F37" s="605"/>
      <c r="G37" s="595"/>
      <c r="H37" s="595"/>
    </row>
    <row r="38" ht="0" hidden="1" customHeight="1">
      <c r="A38" s="595"/>
      <c r="B38" s="639"/>
      <c r="C38" s="605"/>
      <c r="D38" s="639"/>
      <c r="E38" s="639"/>
      <c r="F38" s="605"/>
      <c r="G38" s="595"/>
      <c r="H38" s="595"/>
    </row>
    <row r="39" ht="0" hidden="1" customHeight="1">
      <c r="A39" s="595"/>
      <c r="B39" s="639"/>
      <c r="C39" s="605"/>
      <c r="D39" s="639"/>
      <c r="E39" s="639"/>
      <c r="F39" s="605"/>
      <c r="G39" s="595"/>
      <c r="H39" s="595"/>
    </row>
    <row r="40" ht="0" hidden="1" customHeight="1">
      <c r="A40" s="595"/>
      <c r="B40" s="639"/>
      <c r="C40" s="605"/>
      <c r="D40" s="639"/>
      <c r="E40" s="639"/>
      <c r="F40" s="605"/>
      <c r="G40" s="595"/>
      <c r="H40" s="595"/>
    </row>
    <row r="41" ht="0" hidden="1" customHeight="1">
      <c r="A41" s="595"/>
      <c r="B41" s="639"/>
      <c r="C41" s="605"/>
      <c r="D41" s="639"/>
      <c r="E41" s="639"/>
      <c r="F41" s="605"/>
      <c r="G41" s="595"/>
      <c r="H41" s="595"/>
    </row>
    <row r="42" ht="0" hidden="1" customHeight="1">
      <c r="A42" s="595"/>
      <c r="B42" s="639"/>
      <c r="C42" s="605"/>
      <c r="D42" s="639"/>
      <c r="E42" s="639"/>
      <c r="F42" s="605"/>
      <c r="G42" s="595"/>
      <c r="H42" s="595"/>
    </row>
    <row r="43" ht="0" hidden="1" customHeight="1">
      <c r="A43" s="595"/>
      <c r="B43" s="639"/>
      <c r="C43" s="605"/>
      <c r="D43" s="639"/>
      <c r="E43" s="639"/>
      <c r="F43" s="605"/>
      <c r="G43" s="595"/>
      <c r="H43" s="595"/>
    </row>
    <row r="44" ht="0" hidden="1" customHeight="1">
      <c r="A44" s="595"/>
      <c r="B44" s="639"/>
      <c r="C44" s="605"/>
      <c r="D44" s="639"/>
      <c r="E44" s="639"/>
      <c r="F44" s="605"/>
      <c r="G44" s="595"/>
      <c r="H44" s="595"/>
    </row>
    <row r="45" ht="0" hidden="1" customHeight="1">
      <c r="A45" s="595"/>
      <c r="B45" s="639"/>
      <c r="C45" s="605"/>
      <c r="D45" s="639"/>
      <c r="E45" s="639"/>
      <c r="F45" s="605"/>
      <c r="G45" s="595"/>
      <c r="H45" s="595"/>
    </row>
    <row r="46" ht="0" hidden="1" customHeight="1">
      <c r="A46" s="595"/>
      <c r="B46" s="639"/>
      <c r="C46" s="605"/>
      <c r="D46" s="639"/>
      <c r="E46" s="639"/>
      <c r="F46" s="605"/>
      <c r="G46" s="595"/>
      <c r="H46" s="595"/>
    </row>
    <row r="47" ht="0" hidden="1" customHeight="1">
      <c r="A47" s="595"/>
      <c r="B47" s="639"/>
      <c r="C47" s="605"/>
      <c r="D47" s="639"/>
      <c r="E47" s="639"/>
      <c r="F47" s="605"/>
      <c r="G47" s="595"/>
      <c r="H47" s="595"/>
    </row>
    <row r="48" ht="0" hidden="1" customHeight="1">
      <c r="A48" s="595"/>
      <c r="B48" s="639"/>
      <c r="C48" s="605"/>
      <c r="D48" s="639"/>
      <c r="E48" s="639"/>
      <c r="F48" s="605"/>
      <c r="G48" s="595"/>
      <c r="H48" s="595"/>
    </row>
    <row r="49" ht="0" hidden="1" customHeight="1">
      <c r="A49" s="595"/>
      <c r="B49" s="639"/>
      <c r="C49" s="605"/>
      <c r="D49" s="639"/>
      <c r="E49" s="639"/>
      <c r="F49" s="605"/>
      <c r="G49" s="595"/>
      <c r="H49" s="595"/>
    </row>
    <row r="50" ht="15.75" customHeight="1">
      <c r="A50" s="595"/>
      <c r="B50" s="639"/>
      <c r="C50" s="605"/>
      <c r="D50" s="639"/>
      <c r="E50" s="639"/>
      <c r="F50" s="605"/>
      <c r="G50" s="595"/>
      <c r="H50" s="595"/>
    </row>
    <row r="51" ht="15.75" customHeight="1">
      <c r="A51" s="595"/>
      <c r="B51" s="639"/>
      <c r="C51" s="605"/>
      <c r="D51" s="639"/>
      <c r="E51" s="639"/>
      <c r="F51" s="605"/>
      <c r="G51" s="595"/>
      <c r="H51" s="595"/>
    </row>
    <row r="52" ht="15.75" customHeight="1">
      <c r="A52" s="595"/>
      <c r="B52" s="639"/>
      <c r="C52" s="605"/>
      <c r="D52" s="639"/>
      <c r="E52" s="639"/>
      <c r="F52" s="605"/>
      <c r="G52" s="595"/>
      <c r="H52" s="595"/>
    </row>
    <row r="53" ht="15.75" customHeight="1">
      <c r="A53" s="595"/>
      <c r="B53" s="639"/>
      <c r="C53" s="605"/>
      <c r="D53" s="639"/>
      <c r="E53" s="639"/>
      <c r="F53" s="605"/>
      <c r="G53" s="595"/>
      <c r="H53" s="595"/>
    </row>
    <row r="54" ht="15.75" customHeight="1">
      <c r="A54" s="595"/>
      <c r="B54" s="639"/>
      <c r="C54" s="605"/>
      <c r="D54" s="639"/>
      <c r="E54" s="639"/>
      <c r="F54" s="605"/>
      <c r="G54" s="595"/>
      <c r="H54" s="595"/>
    </row>
    <row r="55" ht="15.75" customHeight="1">
      <c r="A55" s="595"/>
      <c r="B55" s="639"/>
      <c r="C55" s="605"/>
      <c r="D55" s="639"/>
      <c r="E55" s="639"/>
      <c r="F55" s="605"/>
      <c r="G55" s="595"/>
      <c r="H55" s="595"/>
    </row>
    <row r="56" ht="15.75" customHeight="1">
      <c r="A56" s="595"/>
      <c r="B56" s="639"/>
      <c r="C56" s="605"/>
      <c r="D56" s="639"/>
      <c r="E56" s="639"/>
      <c r="F56" s="605"/>
      <c r="G56" s="595"/>
      <c r="H56" s="595"/>
    </row>
    <row r="57" ht="10.5" customHeight="1">
      <c r="A57" s="595"/>
      <c r="B57" s="639"/>
      <c r="C57" s="639"/>
      <c r="D57" s="639"/>
      <c r="E57" s="639"/>
      <c r="F57" s="639"/>
      <c r="G57" s="595"/>
      <c r="H57" s="595"/>
    </row>
    <row r="58" ht="10.5" customHeight="1">
      <c r="A58" s="595"/>
      <c r="B58" s="602" t="s">
        <v>118</v>
      </c>
      <c r="C58" s="602"/>
      <c r="D58" s="603"/>
      <c r="E58" s="602" t="s">
        <v>119</v>
      </c>
      <c r="F58" s="602"/>
      <c r="G58" s="595"/>
      <c r="H58" s="595"/>
    </row>
    <row r="59" ht="10.5" customHeight="1">
      <c r="A59" s="595"/>
      <c r="B59" s="602" t="s">
        <v>124</v>
      </c>
      <c r="C59" s="602"/>
      <c r="D59" s="603"/>
      <c r="E59" s="602" t="s">
        <v>120</v>
      </c>
      <c r="F59" s="602"/>
      <c r="G59" s="595"/>
      <c r="H59" s="595"/>
    </row>
    <row r="60" ht="10.5" customHeight="1">
      <c r="A60" s="595"/>
      <c r="B60" s="602" t="s">
        <v>112</v>
      </c>
      <c r="C60" s="602"/>
      <c r="D60" s="603"/>
      <c r="E60" s="602" t="s">
        <v>125</v>
      </c>
      <c r="F60" s="602"/>
      <c r="G60" s="595"/>
      <c r="H60" s="595"/>
    </row>
    <row r="61" ht="20.1" customHeight="1">
      <c r="A61" s="595"/>
      <c r="B61" s="602"/>
      <c r="C61" s="602"/>
      <c r="D61" s="603"/>
      <c r="E61" s="602"/>
      <c r="F61" s="602"/>
      <c r="G61" s="595"/>
      <c r="H61" s="595"/>
    </row>
    <row r="62" ht="48" customHeight="1">
      <c r="A62" s="595"/>
      <c r="B62" s="694" t="s">
        <v>126</v>
      </c>
      <c r="C62" s="694"/>
      <c r="D62" s="694"/>
      <c r="E62" s="694"/>
      <c r="F62" s="694"/>
      <c r="G62" s="595"/>
      <c r="H62" s="595"/>
    </row>
    <row r="63" ht="8.1" customHeight="1">
      <c r="A63" s="595"/>
      <c r="B63" s="594"/>
      <c r="C63" s="595"/>
      <c r="D63" s="601"/>
      <c r="E63" s="595"/>
      <c r="F63" s="595"/>
      <c r="G63" s="595"/>
      <c r="H63" s="595"/>
    </row>
    <row r="64" ht="15.75" customHeight="1">
      <c r="A64" s="235"/>
      <c r="B64" s="235"/>
      <c r="C64" s="235"/>
      <c r="D64" s="235"/>
      <c r="E64" s="235"/>
      <c r="F64" s="235"/>
      <c r="G64" s="235"/>
      <c r="H64" s="235"/>
    </row>
    <row r="65" ht="15.75" customHeight="1">
      <c r="A65" s="235"/>
      <c r="B65" s="235"/>
      <c r="C65" s="235"/>
      <c r="D65" s="235"/>
      <c r="E65" s="235"/>
      <c r="F65" s="235"/>
      <c r="G65" s="235"/>
      <c r="H65" s="235"/>
    </row>
    <row r="66" ht="15.75" customHeight="1">
      <c r="A66" s="235"/>
      <c r="B66" s="235"/>
      <c r="C66" s="235"/>
      <c r="D66" s="235"/>
      <c r="E66" s="235"/>
      <c r="F66" s="235"/>
      <c r="G66" s="235"/>
      <c r="H66" s="235"/>
    </row>
    <row r="67" ht="15.75" customHeight="1">
      <c r="A67" s="235"/>
      <c r="B67" s="235"/>
      <c r="C67" s="235"/>
      <c r="D67" s="235"/>
      <c r="E67" s="235"/>
      <c r="F67" s="235"/>
      <c r="G67" s="235"/>
      <c r="H67" s="235"/>
    </row>
    <row r="68" ht="15.75" customHeight="1">
      <c r="A68" s="235"/>
      <c r="B68" s="235"/>
      <c r="C68" s="235"/>
      <c r="D68" s="235"/>
      <c r="E68" s="235"/>
      <c r="F68" s="235"/>
      <c r="G68" s="235"/>
      <c r="H68" s="235"/>
    </row>
    <row r="69" ht="15.75" customHeight="1">
      <c r="A69" s="235"/>
      <c r="B69" s="235"/>
      <c r="C69" s="235"/>
      <c r="D69" s="235"/>
      <c r="E69" s="235"/>
      <c r="F69" s="235"/>
      <c r="G69" s="235"/>
      <c r="H69" s="235"/>
    </row>
    <row r="70" ht="15.75" customHeight="1">
      <c r="A70" s="235"/>
      <c r="B70" s="235"/>
      <c r="C70" s="235"/>
      <c r="D70" s="235"/>
      <c r="E70" s="235"/>
      <c r="F70" s="235"/>
      <c r="G70" s="235"/>
      <c r="H70" s="235"/>
    </row>
    <row r="71" ht="15.75" customHeight="1">
      <c r="A71" s="235"/>
      <c r="B71" s="235"/>
      <c r="C71" s="235"/>
      <c r="D71" s="235"/>
      <c r="E71" s="235"/>
      <c r="F71" s="235"/>
      <c r="G71" s="235"/>
      <c r="H71" s="235"/>
    </row>
    <row r="72" ht="15.75" customHeight="1">
      <c r="A72" s="235"/>
      <c r="B72" s="235"/>
      <c r="C72" s="235"/>
      <c r="D72" s="235"/>
      <c r="E72" s="235"/>
      <c r="F72" s="235"/>
      <c r="G72" s="235"/>
      <c r="H72" s="235"/>
    </row>
    <row r="73" ht="15.75" customHeight="1">
      <c r="A73" s="235"/>
      <c r="B73" s="235"/>
      <c r="C73" s="235"/>
      <c r="D73" s="235"/>
      <c r="E73" s="235"/>
      <c r="F73" s="235"/>
      <c r="G73" s="235"/>
      <c r="H73" s="235"/>
    </row>
    <row r="74" ht="15.75" customHeight="1">
      <c r="A74" s="235"/>
      <c r="B74" s="235"/>
      <c r="C74" s="235"/>
      <c r="D74" s="235"/>
      <c r="E74" s="235"/>
      <c r="F74" s="235"/>
      <c r="G74" s="235"/>
      <c r="H74" s="235"/>
    </row>
    <row r="75" ht="15.75" customHeight="1">
      <c r="A75" s="235"/>
      <c r="B75" s="235"/>
      <c r="C75" s="235"/>
      <c r="D75" s="235"/>
      <c r="E75" s="235"/>
      <c r="F75" s="235"/>
      <c r="G75" s="235"/>
      <c r="H75" s="235"/>
    </row>
    <row r="76" ht="15.75" customHeight="1">
      <c r="A76" s="235"/>
      <c r="B76" s="235"/>
      <c r="C76" s="235"/>
      <c r="D76" s="235"/>
      <c r="E76" s="235"/>
      <c r="F76" s="235"/>
      <c r="G76" s="235"/>
      <c r="H76" s="235"/>
    </row>
    <row r="77" ht="15.75" customHeight="1">
      <c r="A77" s="235"/>
      <c r="B77" s="235"/>
      <c r="C77" s="235"/>
      <c r="D77" s="235"/>
      <c r="E77" s="235"/>
      <c r="F77" s="235"/>
      <c r="G77" s="235"/>
      <c r="H77" s="235"/>
    </row>
    <row r="78" ht="15.75" customHeight="1">
      <c r="A78" s="235"/>
      <c r="B78" s="235"/>
      <c r="C78" s="235"/>
      <c r="D78" s="235"/>
      <c r="E78" s="235"/>
      <c r="F78" s="235"/>
      <c r="G78" s="235"/>
      <c r="H78" s="235"/>
    </row>
    <row r="79" ht="15.75" customHeight="1">
      <c r="A79" s="235"/>
      <c r="B79" s="235"/>
      <c r="C79" s="235"/>
      <c r="D79" s="235"/>
      <c r="E79" s="235"/>
      <c r="F79" s="235"/>
      <c r="G79" s="235"/>
      <c r="H79" s="235"/>
    </row>
    <row r="80" ht="15.75" customHeight="1">
      <c r="A80" s="235"/>
      <c r="B80" s="235"/>
      <c r="C80" s="235"/>
      <c r="D80" s="235"/>
      <c r="E80" s="235"/>
      <c r="F80" s="235"/>
      <c r="G80" s="235"/>
      <c r="H80" s="235"/>
    </row>
    <row r="81" ht="15.75" customHeight="1">
      <c r="A81" s="235"/>
      <c r="B81" s="235"/>
      <c r="C81" s="235"/>
      <c r="D81" s="235"/>
      <c r="E81" s="235"/>
      <c r="F81" s="235"/>
      <c r="G81" s="235"/>
      <c r="H81" s="235"/>
    </row>
    <row r="82" ht="15.75" customHeight="1">
      <c r="A82" s="235"/>
      <c r="B82" s="235"/>
      <c r="C82" s="235"/>
      <c r="D82" s="235"/>
      <c r="E82" s="235"/>
      <c r="F82" s="235"/>
      <c r="G82" s="235"/>
      <c r="H82" s="235"/>
    </row>
    <row r="83" ht="15.75" customHeight="1">
      <c r="A83" s="235"/>
      <c r="B83" s="235"/>
      <c r="C83" s="235"/>
      <c r="D83" s="235"/>
      <c r="E83" s="235"/>
      <c r="F83" s="235"/>
      <c r="G83" s="235"/>
      <c r="H83" s="235"/>
    </row>
    <row r="84" ht="15.75" customHeight="1">
      <c r="A84" s="235"/>
      <c r="B84" s="235"/>
      <c r="C84" s="235"/>
      <c r="D84" s="235"/>
      <c r="E84" s="235"/>
      <c r="F84" s="235"/>
      <c r="G84" s="235"/>
      <c r="H84" s="235"/>
    </row>
    <row r="85" ht="15.75" customHeight="1">
      <c r="A85" s="235"/>
      <c r="B85" s="235"/>
      <c r="C85" s="235"/>
      <c r="D85" s="235"/>
      <c r="E85" s="235"/>
      <c r="F85" s="235"/>
      <c r="G85" s="235"/>
      <c r="H85" s="235"/>
    </row>
    <row r="86" ht="15.75" customHeight="1">
      <c r="A86" s="235"/>
      <c r="B86" s="235"/>
      <c r="C86" s="235"/>
      <c r="D86" s="235"/>
      <c r="E86" s="235"/>
      <c r="F86" s="235"/>
      <c r="G86" s="235"/>
      <c r="H86" s="235"/>
    </row>
    <row r="87" s="235" customFormat="1" ht="15.75" customHeight="1"/>
    <row r="88" s="235" customFormat="1" ht="15.75" customHeight="1"/>
    <row r="89" s="235" customFormat="1" ht="15.75" customHeight="1"/>
    <row r="90" s="235" customFormat="1" ht="15.75" customHeight="1"/>
    <row r="91" s="4" customFormat="1" ht="15.75" customHeight="1">
      <c r="B91" s="523"/>
      <c r="D91" s="522"/>
      <c r="I91" s="235"/>
      <c r="J91" s="235"/>
      <c r="K91" s="235"/>
      <c r="L91" s="235"/>
      <c r="M91" s="235"/>
      <c r="N91" s="235"/>
      <c r="O91" s="235"/>
      <c r="P91" s="235"/>
      <c r="Q91" s="235"/>
      <c r="R91" s="235"/>
      <c r="S91" s="235"/>
      <c r="T91" s="235"/>
      <c r="U91" s="235"/>
      <c r="V91" s="235"/>
      <c r="W91" s="235"/>
      <c r="X91" s="235"/>
      <c r="Y91" s="235"/>
      <c r="Z91" s="235"/>
      <c r="AA91" s="235"/>
    </row>
    <row r="92" s="4" customFormat="1" ht="15.75" customHeight="1">
      <c r="B92" s="523"/>
      <c r="D92" s="522"/>
      <c r="I92" s="235"/>
      <c r="J92" s="235"/>
      <c r="K92" s="235"/>
      <c r="L92" s="235"/>
      <c r="M92" s="235"/>
      <c r="N92" s="235"/>
      <c r="O92" s="235"/>
      <c r="P92" s="235"/>
      <c r="Q92" s="235"/>
      <c r="R92" s="235"/>
      <c r="S92" s="235"/>
      <c r="T92" s="235"/>
      <c r="U92" s="235"/>
      <c r="V92" s="235"/>
      <c r="W92" s="235"/>
      <c r="X92" s="235"/>
      <c r="Y92" s="235"/>
      <c r="Z92" s="235"/>
      <c r="AA92" s="235"/>
    </row>
    <row r="93" s="4" customFormat="1" ht="15.75" customHeight="1">
      <c r="B93" s="523"/>
      <c r="D93" s="522"/>
      <c r="I93" s="235"/>
      <c r="J93" s="235"/>
      <c r="K93" s="235"/>
      <c r="L93" s="235"/>
      <c r="M93" s="235"/>
      <c r="N93" s="235"/>
      <c r="O93" s="235"/>
      <c r="P93" s="235"/>
      <c r="Q93" s="235"/>
      <c r="R93" s="235"/>
      <c r="S93" s="235"/>
      <c r="T93" s="235"/>
      <c r="U93" s="235"/>
      <c r="V93" s="235"/>
      <c r="W93" s="235"/>
      <c r="X93" s="235"/>
      <c r="Y93" s="235"/>
      <c r="Z93" s="235"/>
      <c r="AA93" s="235"/>
    </row>
    <row r="94" s="4" customFormat="1" ht="15.75" customHeight="1">
      <c r="B94" s="523"/>
      <c r="D94" s="522"/>
      <c r="I94" s="235"/>
      <c r="J94" s="235"/>
      <c r="K94" s="235"/>
      <c r="L94" s="235"/>
      <c r="M94" s="235"/>
      <c r="N94" s="235"/>
      <c r="O94" s="235"/>
      <c r="P94" s="235"/>
      <c r="Q94" s="235"/>
      <c r="R94" s="235"/>
      <c r="S94" s="235"/>
      <c r="T94" s="235"/>
      <c r="U94" s="235"/>
      <c r="V94" s="235"/>
      <c r="W94" s="235"/>
      <c r="X94" s="235"/>
      <c r="Y94" s="235"/>
      <c r="Z94" s="235"/>
      <c r="AA94" s="235"/>
    </row>
    <row r="95" s="4" customFormat="1" ht="15.75" customHeight="1">
      <c r="B95" s="523"/>
      <c r="D95" s="522"/>
      <c r="I95" s="235"/>
      <c r="J95" s="235"/>
      <c r="K95" s="235"/>
      <c r="L95" s="235"/>
      <c r="M95" s="235"/>
      <c r="N95" s="235"/>
      <c r="O95" s="235"/>
      <c r="P95" s="235"/>
      <c r="Q95" s="235"/>
      <c r="R95" s="235"/>
      <c r="S95" s="235"/>
      <c r="T95" s="235"/>
      <c r="U95" s="235"/>
      <c r="V95" s="235"/>
      <c r="W95" s="235"/>
      <c r="X95" s="235"/>
      <c r="Y95" s="235"/>
      <c r="Z95" s="235"/>
      <c r="AA95" s="235"/>
    </row>
    <row r="96" s="4" customFormat="1" ht="15.75" customHeight="1">
      <c r="B96" s="523"/>
      <c r="D96" s="522"/>
      <c r="I96" s="235"/>
      <c r="J96" s="235"/>
      <c r="K96" s="235"/>
      <c r="L96" s="235"/>
      <c r="M96" s="235"/>
      <c r="N96" s="235"/>
      <c r="O96" s="235"/>
      <c r="P96" s="235"/>
      <c r="Q96" s="235"/>
      <c r="R96" s="235"/>
      <c r="S96" s="235"/>
      <c r="T96" s="235"/>
      <c r="U96" s="235"/>
      <c r="V96" s="235"/>
      <c r="W96" s="235"/>
      <c r="X96" s="235"/>
      <c r="Y96" s="235"/>
      <c r="Z96" s="235"/>
      <c r="AA96" s="235"/>
    </row>
    <row r="97" s="4" customFormat="1" ht="15.75" customHeight="1">
      <c r="B97" s="523"/>
      <c r="D97" s="522"/>
      <c r="I97" s="235"/>
      <c r="J97" s="235"/>
      <c r="K97" s="235"/>
      <c r="L97" s="235"/>
      <c r="M97" s="235"/>
      <c r="N97" s="235"/>
      <c r="O97" s="235"/>
      <c r="P97" s="235"/>
      <c r="Q97" s="235"/>
      <c r="R97" s="235"/>
      <c r="S97" s="235"/>
      <c r="T97" s="235"/>
      <c r="U97" s="235"/>
      <c r="V97" s="235"/>
      <c r="W97" s="235"/>
      <c r="X97" s="235"/>
      <c r="Y97" s="235"/>
      <c r="Z97" s="235"/>
      <c r="AA97" s="235"/>
    </row>
    <row r="98" s="4" customFormat="1" ht="15.75" customHeight="1">
      <c r="B98" s="523"/>
      <c r="D98" s="522"/>
      <c r="I98" s="235"/>
      <c r="J98" s="235"/>
      <c r="K98" s="235"/>
      <c r="L98" s="235"/>
      <c r="M98" s="235"/>
      <c r="N98" s="235"/>
      <c r="O98" s="235"/>
      <c r="P98" s="235"/>
      <c r="Q98" s="235"/>
      <c r="R98" s="235"/>
      <c r="S98" s="235"/>
      <c r="T98" s="235"/>
      <c r="U98" s="235"/>
      <c r="V98" s="235"/>
      <c r="W98" s="235"/>
      <c r="X98" s="235"/>
      <c r="Y98" s="235"/>
      <c r="Z98" s="235"/>
      <c r="AA98" s="235"/>
    </row>
    <row r="99" s="4" customFormat="1" ht="15.75" customHeight="1">
      <c r="B99" s="523"/>
      <c r="D99" s="522"/>
      <c r="I99" s="235"/>
      <c r="J99" s="235"/>
      <c r="K99" s="235"/>
      <c r="L99" s="235"/>
      <c r="M99" s="235"/>
      <c r="N99" s="235"/>
      <c r="O99" s="235"/>
      <c r="P99" s="235"/>
      <c r="Q99" s="235"/>
      <c r="R99" s="235"/>
      <c r="S99" s="235"/>
      <c r="T99" s="235"/>
      <c r="U99" s="235"/>
      <c r="V99" s="235"/>
      <c r="W99" s="235"/>
      <c r="X99" s="235"/>
      <c r="Y99" s="235"/>
      <c r="Z99" s="235"/>
      <c r="AA99" s="235"/>
    </row>
    <row r="100" s="4" customFormat="1" ht="15.75" customHeight="1">
      <c r="B100" s="523"/>
      <c r="D100" s="522"/>
      <c r="I100" s="235"/>
      <c r="J100" s="235"/>
      <c r="K100" s="235"/>
      <c r="L100" s="235"/>
      <c r="M100" s="235"/>
      <c r="N100" s="235"/>
      <c r="O100" s="235"/>
      <c r="P100" s="235"/>
      <c r="Q100" s="235"/>
      <c r="R100" s="235"/>
      <c r="S100" s="235"/>
      <c r="T100" s="235"/>
      <c r="U100" s="235"/>
      <c r="V100" s="235"/>
      <c r="W100" s="235"/>
      <c r="X100" s="235"/>
      <c r="Y100" s="235"/>
      <c r="Z100" s="235"/>
      <c r="AA100" s="235"/>
    </row>
    <row r="101" s="4" customFormat="1" ht="15.75" customHeight="1">
      <c r="B101" s="523"/>
      <c r="D101" s="522"/>
      <c r="I101" s="235"/>
      <c r="J101" s="235"/>
      <c r="K101" s="235"/>
      <c r="L101" s="235"/>
      <c r="M101" s="235"/>
      <c r="N101" s="235"/>
      <c r="O101" s="235"/>
      <c r="P101" s="235"/>
      <c r="Q101" s="235"/>
      <c r="R101" s="235"/>
      <c r="S101" s="235"/>
      <c r="T101" s="235"/>
      <c r="U101" s="235"/>
      <c r="V101" s="235"/>
      <c r="W101" s="235"/>
      <c r="X101" s="235"/>
      <c r="Y101" s="235"/>
      <c r="Z101" s="235"/>
      <c r="AA101" s="235"/>
    </row>
    <row r="102" s="4" customFormat="1">
      <c r="B102" s="523"/>
      <c r="D102" s="522"/>
      <c r="I102" s="235"/>
      <c r="J102" s="235"/>
      <c r="K102" s="235"/>
      <c r="L102" s="235"/>
      <c r="M102" s="235"/>
      <c r="N102" s="235"/>
      <c r="O102" s="235"/>
      <c r="P102" s="235"/>
      <c r="Q102" s="235"/>
      <c r="R102" s="235"/>
      <c r="S102" s="235"/>
      <c r="T102" s="235"/>
      <c r="U102" s="235"/>
      <c r="V102" s="235"/>
      <c r="W102" s="235"/>
      <c r="X102" s="235"/>
      <c r="Y102" s="235"/>
      <c r="Z102" s="235"/>
      <c r="AA102" s="235"/>
    </row>
    <row r="103" s="4" customFormat="1">
      <c r="B103" s="523"/>
      <c r="D103" s="522"/>
      <c r="I103" s="235"/>
      <c r="J103" s="235"/>
      <c r="K103" s="235"/>
      <c r="L103" s="235"/>
      <c r="M103" s="235"/>
      <c r="N103" s="235"/>
      <c r="O103" s="235"/>
      <c r="P103" s="235"/>
      <c r="Q103" s="235"/>
      <c r="R103" s="235"/>
      <c r="S103" s="235"/>
      <c r="T103" s="235"/>
      <c r="U103" s="235"/>
      <c r="V103" s="235"/>
      <c r="W103" s="235"/>
      <c r="X103" s="235"/>
      <c r="Y103" s="235"/>
      <c r="Z103" s="235"/>
      <c r="AA103" s="235"/>
    </row>
    <row r="104" s="4" customFormat="1">
      <c r="B104" s="523"/>
      <c r="D104" s="522"/>
      <c r="I104" s="235"/>
      <c r="J104" s="235"/>
      <c r="K104" s="235"/>
      <c r="L104" s="235"/>
      <c r="M104" s="235"/>
      <c r="N104" s="235"/>
      <c r="O104" s="235"/>
      <c r="P104" s="235"/>
      <c r="Q104" s="235"/>
      <c r="R104" s="235"/>
      <c r="S104" s="235"/>
      <c r="T104" s="235"/>
      <c r="U104" s="235"/>
      <c r="V104" s="235"/>
      <c r="W104" s="235"/>
      <c r="X104" s="235"/>
      <c r="Y104" s="235"/>
      <c r="Z104" s="235"/>
      <c r="AA104" s="235"/>
    </row>
    <row r="105" s="4" customFormat="1">
      <c r="B105" s="523"/>
      <c r="D105" s="522"/>
      <c r="I105" s="235"/>
      <c r="J105" s="235"/>
      <c r="K105" s="235"/>
      <c r="L105" s="235"/>
      <c r="M105" s="235"/>
      <c r="N105" s="235"/>
      <c r="O105" s="235"/>
      <c r="P105" s="235"/>
      <c r="Q105" s="235"/>
      <c r="R105" s="235"/>
      <c r="S105" s="235"/>
      <c r="T105" s="235"/>
      <c r="U105" s="235"/>
      <c r="V105" s="235"/>
      <c r="W105" s="235"/>
      <c r="X105" s="235"/>
      <c r="Y105" s="235"/>
      <c r="Z105" s="235"/>
      <c r="AA105" s="235"/>
    </row>
    <row r="106" s="4" customFormat="1">
      <c r="B106" s="523"/>
      <c r="D106" s="522"/>
      <c r="I106" s="235"/>
      <c r="J106" s="235"/>
      <c r="K106" s="235"/>
      <c r="L106" s="235"/>
      <c r="M106" s="235"/>
      <c r="N106" s="235"/>
      <c r="O106" s="235"/>
      <c r="P106" s="235"/>
      <c r="Q106" s="235"/>
      <c r="R106" s="235"/>
      <c r="S106" s="235"/>
      <c r="T106" s="235"/>
      <c r="U106" s="235"/>
      <c r="V106" s="235"/>
      <c r="W106" s="235"/>
      <c r="X106" s="235"/>
      <c r="Y106" s="235"/>
      <c r="Z106" s="235"/>
      <c r="AA106" s="235"/>
    </row>
    <row r="107" s="4" customFormat="1">
      <c r="B107" s="523"/>
      <c r="D107" s="522"/>
      <c r="I107" s="235"/>
      <c r="J107" s="235"/>
      <c r="K107" s="235"/>
      <c r="L107" s="235"/>
      <c r="M107" s="235"/>
      <c r="N107" s="235"/>
      <c r="O107" s="235"/>
      <c r="P107" s="235"/>
      <c r="Q107" s="235"/>
      <c r="R107" s="235"/>
      <c r="S107" s="235"/>
      <c r="T107" s="235"/>
      <c r="U107" s="235"/>
      <c r="V107" s="235"/>
      <c r="W107" s="235"/>
      <c r="X107" s="235"/>
      <c r="Y107" s="235"/>
      <c r="Z107" s="235"/>
      <c r="AA107" s="235"/>
    </row>
    <row r="108" s="4" customFormat="1">
      <c r="B108" s="523"/>
      <c r="D108" s="522"/>
      <c r="I108" s="235"/>
      <c r="J108" s="235"/>
      <c r="K108" s="235"/>
      <c r="L108" s="235"/>
      <c r="M108" s="235"/>
      <c r="N108" s="235"/>
      <c r="O108" s="235"/>
      <c r="P108" s="235"/>
      <c r="Q108" s="235"/>
      <c r="R108" s="235"/>
      <c r="S108" s="235"/>
      <c r="T108" s="235"/>
      <c r="U108" s="235"/>
      <c r="V108" s="235"/>
      <c r="W108" s="235"/>
      <c r="X108" s="235"/>
      <c r="Y108" s="235"/>
      <c r="Z108" s="235"/>
      <c r="AA108" s="235"/>
    </row>
    <row r="109" s="4" customFormat="1">
      <c r="B109" s="523"/>
      <c r="D109" s="522"/>
      <c r="I109" s="235"/>
      <c r="J109" s="235"/>
      <c r="K109" s="235"/>
      <c r="L109" s="235"/>
      <c r="M109" s="235"/>
      <c r="N109" s="235"/>
      <c r="O109" s="235"/>
      <c r="P109" s="235"/>
      <c r="Q109" s="235"/>
      <c r="R109" s="235"/>
      <c r="S109" s="235"/>
      <c r="T109" s="235"/>
      <c r="U109" s="235"/>
      <c r="V109" s="235"/>
      <c r="W109" s="235"/>
      <c r="X109" s="235"/>
      <c r="Y109" s="235"/>
      <c r="Z109" s="235"/>
      <c r="AA109" s="235"/>
    </row>
    <row r="110" s="4" customFormat="1">
      <c r="B110" s="523"/>
      <c r="D110" s="522"/>
      <c r="I110" s="235"/>
      <c r="J110" s="235"/>
      <c r="K110" s="235"/>
      <c r="L110" s="235"/>
      <c r="M110" s="235"/>
      <c r="N110" s="235"/>
      <c r="O110" s="235"/>
      <c r="P110" s="235"/>
      <c r="Q110" s="235"/>
      <c r="R110" s="235"/>
      <c r="S110" s="235"/>
      <c r="T110" s="235"/>
      <c r="U110" s="235"/>
      <c r="V110" s="235"/>
      <c r="W110" s="235"/>
      <c r="X110" s="235"/>
      <c r="Y110" s="235"/>
      <c r="Z110" s="235"/>
      <c r="AA110" s="235"/>
    </row>
    <row r="111" s="4" customFormat="1">
      <c r="B111" s="523"/>
      <c r="D111" s="522"/>
      <c r="I111" s="235"/>
      <c r="J111" s="235"/>
      <c r="K111" s="235"/>
      <c r="L111" s="235"/>
      <c r="M111" s="235"/>
      <c r="N111" s="235"/>
      <c r="O111" s="235"/>
      <c r="P111" s="235"/>
      <c r="Q111" s="235"/>
      <c r="R111" s="235"/>
      <c r="S111" s="235"/>
      <c r="T111" s="235"/>
      <c r="U111" s="235"/>
      <c r="V111" s="235"/>
      <c r="W111" s="235"/>
      <c r="X111" s="235"/>
      <c r="Y111" s="235"/>
      <c r="Z111" s="235"/>
      <c r="AA111" s="235"/>
    </row>
    <row r="112" s="4" customFormat="1">
      <c r="B112" s="524"/>
      <c r="D112" s="522"/>
      <c r="I112" s="235"/>
      <c r="J112" s="235"/>
      <c r="K112" s="235"/>
      <c r="L112" s="235"/>
      <c r="M112" s="235"/>
      <c r="N112" s="235"/>
      <c r="O112" s="235"/>
      <c r="P112" s="235"/>
      <c r="Q112" s="235"/>
      <c r="R112" s="235"/>
      <c r="S112" s="235"/>
      <c r="T112" s="235"/>
      <c r="U112" s="235"/>
      <c r="V112" s="235"/>
      <c r="W112" s="235"/>
      <c r="X112" s="235"/>
      <c r="Y112" s="235"/>
      <c r="Z112" s="235"/>
      <c r="AA112" s="235"/>
    </row>
    <row r="113" s="4" customFormat="1">
      <c r="B113" s="524"/>
      <c r="D113" s="522"/>
      <c r="I113" s="235"/>
      <c r="J113" s="235"/>
      <c r="K113" s="235"/>
      <c r="L113" s="235"/>
      <c r="M113" s="235"/>
      <c r="N113" s="235"/>
      <c r="O113" s="235"/>
      <c r="P113" s="235"/>
      <c r="Q113" s="235"/>
      <c r="R113" s="235"/>
      <c r="S113" s="235"/>
      <c r="T113" s="235"/>
      <c r="U113" s="235"/>
      <c r="V113" s="235"/>
      <c r="W113" s="235"/>
      <c r="X113" s="235"/>
      <c r="Y113" s="235"/>
      <c r="Z113" s="235"/>
      <c r="AA113" s="235"/>
    </row>
    <row r="114" s="4" customFormat="1">
      <c r="B114" s="524"/>
      <c r="D114" s="522"/>
      <c r="I114" s="235"/>
      <c r="J114" s="235"/>
      <c r="K114" s="235"/>
      <c r="L114" s="235"/>
      <c r="M114" s="235"/>
      <c r="N114" s="235"/>
      <c r="O114" s="235"/>
      <c r="P114" s="235"/>
      <c r="Q114" s="235"/>
      <c r="R114" s="235"/>
      <c r="S114" s="235"/>
      <c r="T114" s="235"/>
      <c r="U114" s="235"/>
      <c r="V114" s="235"/>
      <c r="W114" s="235"/>
      <c r="X114" s="235"/>
      <c r="Y114" s="235"/>
      <c r="Z114" s="235"/>
      <c r="AA114" s="235"/>
    </row>
    <row r="115" s="4" customFormat="1">
      <c r="B115" s="524"/>
      <c r="D115" s="522"/>
      <c r="I115" s="235"/>
      <c r="J115" s="235"/>
      <c r="K115" s="235"/>
      <c r="L115" s="235"/>
      <c r="M115" s="235"/>
      <c r="N115" s="235"/>
      <c r="O115" s="235"/>
      <c r="P115" s="235"/>
      <c r="Q115" s="235"/>
      <c r="R115" s="235"/>
      <c r="S115" s="235"/>
      <c r="T115" s="235"/>
      <c r="U115" s="235"/>
      <c r="V115" s="235"/>
      <c r="W115" s="235"/>
      <c r="X115" s="235"/>
      <c r="Y115" s="235"/>
      <c r="Z115" s="235"/>
      <c r="AA115" s="235"/>
    </row>
    <row r="116" s="4" customFormat="1">
      <c r="B116" s="524"/>
      <c r="D116" s="522"/>
      <c r="I116" s="235"/>
      <c r="J116" s="235"/>
      <c r="K116" s="235"/>
      <c r="L116" s="235"/>
      <c r="M116" s="235"/>
      <c r="N116" s="235"/>
      <c r="O116" s="235"/>
      <c r="P116" s="235"/>
      <c r="Q116" s="235"/>
      <c r="R116" s="235"/>
      <c r="S116" s="235"/>
      <c r="T116" s="235"/>
      <c r="U116" s="235"/>
      <c r="V116" s="235"/>
      <c r="W116" s="235"/>
      <c r="X116" s="235"/>
      <c r="Y116" s="235"/>
      <c r="Z116" s="235"/>
      <c r="AA116" s="235"/>
    </row>
    <row r="117" s="4" customFormat="1">
      <c r="B117" s="524"/>
      <c r="D117" s="520"/>
      <c r="I117" s="235"/>
      <c r="J117" s="235"/>
      <c r="K117" s="235"/>
      <c r="L117" s="235"/>
      <c r="M117" s="235"/>
      <c r="N117" s="235"/>
      <c r="O117" s="235"/>
      <c r="P117" s="235"/>
      <c r="Q117" s="235"/>
      <c r="R117" s="235"/>
      <c r="S117" s="235"/>
      <c r="T117" s="235"/>
      <c r="U117" s="235"/>
      <c r="V117" s="235"/>
      <c r="W117" s="235"/>
      <c r="X117" s="235"/>
      <c r="Y117" s="235"/>
      <c r="Z117" s="235"/>
      <c r="AA117" s="235"/>
    </row>
    <row r="118" s="4" customFormat="1">
      <c r="B118" s="524"/>
      <c r="D118" s="520"/>
      <c r="I118" s="235"/>
      <c r="J118" s="235"/>
      <c r="K118" s="235"/>
      <c r="L118" s="235"/>
      <c r="M118" s="235"/>
      <c r="N118" s="235"/>
      <c r="O118" s="235"/>
      <c r="P118" s="235"/>
      <c r="Q118" s="235"/>
      <c r="R118" s="235"/>
      <c r="S118" s="235"/>
      <c r="T118" s="235"/>
      <c r="U118" s="235"/>
      <c r="V118" s="235"/>
      <c r="W118" s="235"/>
      <c r="X118" s="235"/>
      <c r="Y118" s="235"/>
      <c r="Z118" s="235"/>
      <c r="AA118" s="235"/>
    </row>
    <row r="119" s="4" customFormat="1">
      <c r="B119" s="524"/>
      <c r="D119" s="520"/>
      <c r="I119" s="235"/>
      <c r="J119" s="235"/>
      <c r="K119" s="235"/>
      <c r="L119" s="235"/>
      <c r="M119" s="235"/>
      <c r="N119" s="235"/>
      <c r="O119" s="235"/>
      <c r="P119" s="235"/>
      <c r="Q119" s="235"/>
      <c r="R119" s="235"/>
      <c r="S119" s="235"/>
      <c r="T119" s="235"/>
      <c r="U119" s="235"/>
      <c r="V119" s="235"/>
      <c r="W119" s="235"/>
      <c r="X119" s="235"/>
      <c r="Y119" s="235"/>
      <c r="Z119" s="235"/>
      <c r="AA119" s="235"/>
    </row>
    <row r="120" s="4" customFormat="1">
      <c r="B120" s="524"/>
      <c r="D120" s="520"/>
      <c r="I120" s="235"/>
      <c r="J120" s="235"/>
      <c r="K120" s="235"/>
      <c r="L120" s="235"/>
      <c r="M120" s="235"/>
      <c r="N120" s="235"/>
      <c r="O120" s="235"/>
      <c r="P120" s="235"/>
      <c r="Q120" s="235"/>
      <c r="R120" s="235"/>
      <c r="S120" s="235"/>
      <c r="T120" s="235"/>
      <c r="U120" s="235"/>
      <c r="V120" s="235"/>
      <c r="W120" s="235"/>
      <c r="X120" s="235"/>
      <c r="Y120" s="235"/>
      <c r="Z120" s="235"/>
      <c r="AA120" s="235"/>
    </row>
    <row r="121" s="4" customFormat="1">
      <c r="B121" s="524"/>
      <c r="D121" s="520"/>
      <c r="I121" s="235"/>
      <c r="J121" s="235"/>
      <c r="K121" s="235"/>
      <c r="L121" s="235"/>
      <c r="M121" s="235"/>
      <c r="N121" s="235"/>
      <c r="O121" s="235"/>
      <c r="P121" s="235"/>
      <c r="Q121" s="235"/>
      <c r="R121" s="235"/>
      <c r="S121" s="235"/>
      <c r="T121" s="235"/>
      <c r="U121" s="235"/>
      <c r="V121" s="235"/>
      <c r="W121" s="235"/>
      <c r="X121" s="235"/>
      <c r="Y121" s="235"/>
      <c r="Z121" s="235"/>
      <c r="AA121" s="235"/>
    </row>
    <row r="122" s="4" customFormat="1">
      <c r="B122" s="524"/>
      <c r="D122" s="520"/>
      <c r="I122" s="235"/>
      <c r="J122" s="235"/>
      <c r="K122" s="235"/>
      <c r="L122" s="235"/>
      <c r="M122" s="235"/>
      <c r="N122" s="235"/>
      <c r="O122" s="235"/>
      <c r="P122" s="235"/>
      <c r="Q122" s="235"/>
      <c r="R122" s="235"/>
      <c r="S122" s="235"/>
      <c r="T122" s="235"/>
      <c r="U122" s="235"/>
      <c r="V122" s="235"/>
      <c r="W122" s="235"/>
      <c r="X122" s="235"/>
      <c r="Y122" s="235"/>
      <c r="Z122" s="235"/>
      <c r="AA122" s="235"/>
    </row>
    <row r="123" s="4" customFormat="1">
      <c r="B123" s="524"/>
      <c r="D123" s="520"/>
      <c r="I123" s="235"/>
      <c r="J123" s="235"/>
      <c r="K123" s="235"/>
      <c r="L123" s="235"/>
      <c r="M123" s="235"/>
      <c r="N123" s="235"/>
      <c r="O123" s="235"/>
      <c r="P123" s="235"/>
      <c r="Q123" s="235"/>
      <c r="R123" s="235"/>
      <c r="S123" s="235"/>
      <c r="T123" s="235"/>
      <c r="U123" s="235"/>
      <c r="V123" s="235"/>
      <c r="W123" s="235"/>
      <c r="X123" s="235"/>
      <c r="Y123" s="235"/>
      <c r="Z123" s="235"/>
      <c r="AA123" s="235"/>
    </row>
    <row r="124" s="4" customFormat="1">
      <c r="B124" s="524"/>
      <c r="D124" s="520"/>
      <c r="I124" s="235"/>
      <c r="J124" s="235"/>
      <c r="K124" s="235"/>
      <c r="L124" s="235"/>
      <c r="M124" s="235"/>
      <c r="N124" s="235"/>
      <c r="O124" s="235"/>
      <c r="P124" s="235"/>
      <c r="Q124" s="235"/>
      <c r="R124" s="235"/>
      <c r="S124" s="235"/>
      <c r="T124" s="235"/>
      <c r="U124" s="235"/>
      <c r="V124" s="235"/>
      <c r="W124" s="235"/>
      <c r="X124" s="235"/>
      <c r="Y124" s="235"/>
      <c r="Z124" s="235"/>
      <c r="AA124" s="235"/>
    </row>
    <row r="125" s="4" customFormat="1">
      <c r="B125" s="524"/>
      <c r="D125" s="520"/>
      <c r="I125" s="235"/>
      <c r="J125" s="235"/>
      <c r="K125" s="235"/>
      <c r="L125" s="235"/>
      <c r="M125" s="235"/>
      <c r="N125" s="235"/>
      <c r="O125" s="235"/>
      <c r="P125" s="235"/>
      <c r="Q125" s="235"/>
      <c r="R125" s="235"/>
      <c r="S125" s="235"/>
      <c r="T125" s="235"/>
      <c r="U125" s="235"/>
      <c r="V125" s="235"/>
      <c r="W125" s="235"/>
      <c r="X125" s="235"/>
      <c r="Y125" s="235"/>
      <c r="Z125" s="235"/>
      <c r="AA125" s="235"/>
    </row>
    <row r="126" s="4" customFormat="1">
      <c r="B126" s="524"/>
      <c r="D126" s="520"/>
      <c r="I126" s="235"/>
      <c r="J126" s="235"/>
      <c r="K126" s="235"/>
      <c r="L126" s="235"/>
      <c r="M126" s="235"/>
      <c r="N126" s="235"/>
      <c r="O126" s="235"/>
      <c r="P126" s="235"/>
      <c r="Q126" s="235"/>
      <c r="R126" s="235"/>
      <c r="S126" s="235"/>
      <c r="T126" s="235"/>
      <c r="U126" s="235"/>
      <c r="V126" s="235"/>
      <c r="W126" s="235"/>
      <c r="X126" s="235"/>
      <c r="Y126" s="235"/>
      <c r="Z126" s="235"/>
      <c r="AA126" s="235"/>
    </row>
    <row r="127" s="4" customFormat="1">
      <c r="B127" s="524"/>
      <c r="D127" s="520"/>
      <c r="I127" s="235"/>
      <c r="J127" s="235"/>
      <c r="K127" s="235"/>
      <c r="L127" s="235"/>
      <c r="M127" s="235"/>
      <c r="N127" s="235"/>
      <c r="O127" s="235"/>
      <c r="P127" s="235"/>
      <c r="Q127" s="235"/>
      <c r="R127" s="235"/>
      <c r="S127" s="235"/>
      <c r="T127" s="235"/>
      <c r="U127" s="235"/>
      <c r="V127" s="235"/>
      <c r="W127" s="235"/>
      <c r="X127" s="235"/>
      <c r="Y127" s="235"/>
      <c r="Z127" s="235"/>
      <c r="AA127" s="235"/>
    </row>
    <row r="128" s="4" customFormat="1">
      <c r="B128" s="524"/>
      <c r="D128" s="520"/>
      <c r="I128" s="235"/>
      <c r="J128" s="235"/>
      <c r="K128" s="235"/>
      <c r="L128" s="235"/>
      <c r="M128" s="235"/>
      <c r="N128" s="235"/>
      <c r="O128" s="235"/>
      <c r="P128" s="235"/>
      <c r="Q128" s="235"/>
      <c r="R128" s="235"/>
      <c r="S128" s="235"/>
      <c r="T128" s="235"/>
      <c r="U128" s="235"/>
      <c r="V128" s="235"/>
      <c r="W128" s="235"/>
      <c r="X128" s="235"/>
      <c r="Y128" s="235"/>
      <c r="Z128" s="235"/>
      <c r="AA128" s="235"/>
    </row>
    <row r="129" s="4" customFormat="1">
      <c r="B129" s="524"/>
      <c r="D129" s="520"/>
      <c r="I129" s="235"/>
      <c r="J129" s="235"/>
      <c r="K129" s="235"/>
      <c r="L129" s="235"/>
      <c r="M129" s="235"/>
      <c r="N129" s="235"/>
      <c r="O129" s="235"/>
      <c r="P129" s="235"/>
      <c r="Q129" s="235"/>
      <c r="R129" s="235"/>
      <c r="S129" s="235"/>
      <c r="T129" s="235"/>
      <c r="U129" s="235"/>
      <c r="V129" s="235"/>
      <c r="W129" s="235"/>
      <c r="X129" s="235"/>
      <c r="Y129" s="235"/>
      <c r="Z129" s="235"/>
      <c r="AA129" s="235"/>
    </row>
    <row r="130" s="4" customFormat="1">
      <c r="B130" s="524"/>
      <c r="D130" s="520"/>
      <c r="I130" s="235"/>
      <c r="J130" s="235"/>
      <c r="K130" s="235"/>
      <c r="L130" s="235"/>
      <c r="M130" s="235"/>
      <c r="N130" s="235"/>
      <c r="O130" s="235"/>
      <c r="P130" s="235"/>
      <c r="Q130" s="235"/>
      <c r="R130" s="235"/>
      <c r="S130" s="235"/>
      <c r="T130" s="235"/>
      <c r="U130" s="235"/>
      <c r="V130" s="235"/>
      <c r="W130" s="235"/>
      <c r="X130" s="235"/>
      <c r="Y130" s="235"/>
      <c r="Z130" s="235"/>
      <c r="AA130" s="235"/>
    </row>
    <row r="131">
      <c r="B131" s="525"/>
      <c r="D131" s="521"/>
    </row>
    <row r="132">
      <c r="B132" s="525"/>
    </row>
    <row r="133">
      <c r="B133" s="525"/>
    </row>
    <row r="134">
      <c r="B134" s="525"/>
    </row>
    <row r="135">
      <c r="B135" s="525"/>
    </row>
    <row r="136">
      <c r="B136" s="525"/>
    </row>
    <row r="137">
      <c r="B137" s="525"/>
    </row>
    <row r="138">
      <c r="B138" s="525"/>
    </row>
    <row r="139">
      <c r="B139" s="525"/>
    </row>
    <row r="140">
      <c r="B140" s="525"/>
    </row>
    <row r="141">
      <c r="B141" s="525"/>
    </row>
    <row r="142">
      <c r="B142" s="525"/>
    </row>
    <row r="143">
      <c r="B143" s="525"/>
    </row>
    <row r="144">
      <c r="B144" s="525"/>
    </row>
    <row r="145">
      <c r="B145" s="525"/>
    </row>
    <row r="146">
      <c r="B146" s="525"/>
    </row>
    <row r="147">
      <c r="B147" s="525"/>
    </row>
    <row r="148">
      <c r="B148" s="525"/>
    </row>
    <row r="149">
      <c r="B149" s="525"/>
    </row>
    <row r="150">
      <c r="B150" s="525"/>
    </row>
    <row r="151">
      <c r="B151" s="525"/>
    </row>
    <row r="152">
      <c r="B152" s="525"/>
    </row>
    <row r="153">
      <c r="B153" s="525"/>
    </row>
  </sheetData>
  <sheetProtection sheet="1" objects="1" scenarios="1"/>
  <mergeCells count="3">
    <mergeCell ref="B62:F62"/>
    <mergeCell ref="B5:E5"/>
    <mergeCell ref="B4:E4"/>
  </mergeCells>
  <phoneticPr fontId="0" type="noConversion"/>
  <printOptions horizontalCentered="1" verticalCentered="1"/>
  <pageMargins left="0.25" right="0.25" top="0.25" bottom="0.25" header="0" footer="0"/>
  <pageSetup scale="57" fitToWidth="1" fitToHeight="1" orientation="landscape" r:id="rId1"/>
  <headerFooter alignWithMargins="0">
    <oddHeader/>
    <oddFooter/>
  </headerFooter>
  <rowBreaks count="1" manualBreakCount="1">
    <brk id="38" max="16383" man="1"/>
  </rowBreaks>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
    <pageSetUpPr fitToPage="1"/>
  </sheetPr>
  <dimension ref="A1:V64"/>
  <sheetViews>
    <sheetView showGridLines="0" workbookViewId="0"/>
  </sheetViews>
  <sheetFormatPr defaultRowHeight="12.75"/>
  <cols>
    <col min="1" max="1" width="1.7109375" style="2" customWidth="1"/>
    <col min="2" max="2" width="8.7109375" customWidth="1"/>
    <col min="3" max="4" width="6.7109375" customWidth="1"/>
    <col min="5" max="6" width="3.7109375" customWidth="1"/>
    <col min="7" max="9" width="10.7109375" customWidth="1"/>
    <col min="10" max="11" width="3.7109375" customWidth="1"/>
    <col min="12" max="12" width="13.7109375" customWidth="1"/>
    <col min="13" max="13" width="13.7109375" style="110" customWidth="1"/>
    <col min="14" max="14" width="10.7109375" customWidth="1"/>
    <col min="15" max="16" width="3.7109375" customWidth="1"/>
    <col min="17" max="17" width="13.7109375" customWidth="1"/>
    <col min="18" max="18" width="13.7109375" style="110" customWidth="1"/>
    <col min="19" max="19" width="10.7109375" customWidth="1"/>
    <col min="20" max="20" width="3.7109375" customWidth="1"/>
    <col min="21" max="21" width="2.7109375" customWidth="1"/>
    <col min="22" max="24" width="7" style="236" customWidth="1"/>
    <col min="25" max="38" width="9.140625" style="236" customWidth="1"/>
  </cols>
  <sheetData>
    <row r="1" ht="26.25" customHeight="1">
      <c r="B1" s="220" t="s">
        <v>127</v>
      </c>
      <c r="C1" s="103"/>
      <c r="D1" s="103"/>
      <c r="E1" s="103"/>
      <c r="F1" s="103"/>
      <c r="G1" s="103"/>
      <c r="H1" s="103"/>
      <c r="I1" s="104"/>
      <c r="J1" s="103"/>
      <c r="K1" s="103"/>
      <c r="L1" s="103"/>
      <c r="M1" s="13"/>
      <c r="N1" s="51"/>
      <c r="O1" s="2"/>
      <c r="P1" s="2"/>
      <c r="Q1" s="2"/>
      <c r="R1" s="22"/>
      <c r="S1" s="51"/>
      <c r="T1" s="2"/>
      <c r="U1" s="2"/>
      <c r="V1" s="236"/>
    </row>
    <row r="2" ht="21.75" customHeight="1">
      <c r="B2" s="935" t="s">
        <v>170</v>
      </c>
      <c r="C2" s="935"/>
      <c r="D2" s="935"/>
      <c r="E2" s="935"/>
      <c r="F2" s="935"/>
      <c r="G2" s="935"/>
      <c r="H2" s="935"/>
      <c r="I2" s="935"/>
      <c r="J2" s="935"/>
      <c r="K2" s="935"/>
      <c r="L2" s="935"/>
      <c r="M2" s="935"/>
      <c r="N2" s="935"/>
      <c r="O2" s="935"/>
      <c r="P2" s="935"/>
      <c r="Q2" s="935"/>
      <c r="R2" s="935"/>
      <c r="S2" s="935"/>
      <c r="T2" s="2"/>
      <c r="U2" s="2"/>
    </row>
    <row r="3" ht="19.5" customHeight="1">
      <c r="A3"/>
      <c r="B3" s="115" t="s">
        <v>171</v>
      </c>
      <c r="C3" s="115"/>
      <c r="D3" s="115"/>
      <c r="E3" s="115"/>
      <c r="F3" s="115"/>
      <c r="G3" s="115"/>
      <c r="H3" s="115"/>
      <c r="I3" s="115"/>
      <c r="J3" s="115"/>
      <c r="K3" s="115"/>
      <c r="L3" s="115"/>
      <c r="M3" s="115"/>
      <c r="N3" s="115"/>
      <c r="O3" s="115"/>
      <c r="P3" s="115"/>
      <c r="Q3" s="115"/>
      <c r="R3" s="115"/>
      <c r="S3" s="115"/>
      <c r="T3" s="2"/>
      <c r="U3" s="2"/>
    </row>
    <row r="4" ht="18.75" customHeight="1">
      <c r="A4"/>
      <c r="B4" s="936" t="s">
        <v>172</v>
      </c>
      <c r="C4" s="936"/>
      <c r="D4" s="936"/>
      <c r="E4" s="936"/>
      <c r="F4" s="936"/>
      <c r="G4" s="936"/>
      <c r="H4" s="936"/>
      <c r="I4" s="936"/>
      <c r="J4" s="936"/>
      <c r="K4" s="936"/>
      <c r="L4" s="936"/>
      <c r="M4" s="936"/>
      <c r="N4" s="936"/>
      <c r="O4" s="936"/>
      <c r="P4" s="936"/>
      <c r="Q4" s="200"/>
      <c r="R4" s="203"/>
      <c r="S4" s="200"/>
      <c r="T4" s="222"/>
      <c r="U4" s="2"/>
    </row>
    <row r="5" ht="12" customHeight="1">
      <c r="A5"/>
      <c r="B5" s="129"/>
      <c r="D5" s="13"/>
      <c r="E5" s="13"/>
      <c r="F5" s="2"/>
      <c r="G5" s="2"/>
      <c r="H5" s="2"/>
      <c r="I5" s="2"/>
      <c r="J5" s="2"/>
      <c r="K5" s="2"/>
      <c r="L5" s="2"/>
      <c r="M5" s="2"/>
      <c r="N5" s="9"/>
      <c r="O5" s="2"/>
      <c r="P5" s="2"/>
      <c r="Q5" s="2"/>
      <c r="R5" s="2"/>
      <c r="S5" s="2"/>
      <c r="T5" s="2"/>
      <c r="U5" s="2"/>
    </row>
    <row r="6" ht="17.1" customHeight="1">
      <c r="B6" s="699" t="s">
        <v>173</v>
      </c>
      <c r="C6" s="937"/>
      <c r="D6" s="937"/>
      <c r="E6" s="937"/>
      <c r="F6" s="937"/>
      <c r="G6" s="937"/>
      <c r="H6" s="937"/>
      <c r="I6" s="937"/>
      <c r="J6" s="937"/>
      <c r="K6" s="937"/>
      <c r="L6" s="937"/>
      <c r="M6" s="937"/>
      <c r="N6" s="937"/>
      <c r="O6" s="937"/>
      <c r="P6" s="937"/>
      <c r="Q6" s="937"/>
      <c r="R6" s="937"/>
      <c r="S6" s="937"/>
      <c r="T6" s="938"/>
      <c r="U6" s="2"/>
    </row>
    <row r="7">
      <c r="B7" s="2"/>
      <c r="C7" s="2"/>
      <c r="D7" s="2"/>
      <c r="E7" s="2"/>
      <c r="F7" s="934" t="s">
        <v>22</v>
      </c>
      <c r="G7" s="934"/>
      <c r="H7" s="934"/>
      <c r="I7" s="934"/>
      <c r="J7" s="934"/>
      <c r="K7" s="934" t="s">
        <v>9</v>
      </c>
      <c r="L7" s="934"/>
      <c r="M7" s="934"/>
      <c r="N7" s="934"/>
      <c r="O7" s="934"/>
      <c r="P7" s="934" t="s">
        <v>10</v>
      </c>
      <c r="Q7" s="934"/>
      <c r="R7" s="934"/>
      <c r="S7" s="934"/>
      <c r="T7" s="934"/>
      <c r="U7" s="2"/>
    </row>
    <row r="8" ht="20.1" customHeight="1">
      <c r="B8" s="2"/>
      <c r="C8" s="2"/>
      <c r="D8" s="2"/>
      <c r="E8" s="2"/>
      <c r="F8" s="934"/>
      <c r="G8" s="934"/>
      <c r="H8" s="934"/>
      <c r="I8" s="934"/>
      <c r="J8" s="934"/>
      <c r="K8" s="934"/>
      <c r="L8" s="934"/>
      <c r="M8" s="934"/>
      <c r="N8" s="934"/>
      <c r="O8" s="934"/>
      <c r="P8" s="934"/>
      <c r="Q8" s="934"/>
      <c r="R8" s="934"/>
      <c r="S8" s="934"/>
      <c r="T8" s="934"/>
      <c r="U8" s="2"/>
    </row>
    <row r="9" ht="20.1" customHeight="1">
      <c r="B9" s="2"/>
      <c r="C9" s="2"/>
      <c r="D9" s="2"/>
      <c r="E9" s="2"/>
      <c r="F9" s="2"/>
      <c r="G9" s="22" t="s">
        <v>25</v>
      </c>
      <c r="H9" s="22" t="s">
        <v>15</v>
      </c>
      <c r="I9" s="593" t="s">
        <v>97</v>
      </c>
      <c r="J9" s="3"/>
      <c r="K9" s="3"/>
      <c r="L9" s="22" t="s">
        <v>25</v>
      </c>
      <c r="M9" s="22" t="s">
        <v>15</v>
      </c>
      <c r="N9" s="593" t="s">
        <v>98</v>
      </c>
      <c r="O9" s="2"/>
      <c r="P9" s="2"/>
      <c r="Q9" s="22" t="s">
        <v>25</v>
      </c>
      <c r="R9" s="22" t="s">
        <v>15</v>
      </c>
      <c r="S9" s="593" t="s">
        <v>99</v>
      </c>
      <c r="T9" s="2"/>
      <c r="U9" s="2"/>
    </row>
    <row r="10" ht="15" customHeight="1">
      <c r="B10" s="2"/>
      <c r="C10" s="109"/>
      <c r="D10" s="109"/>
      <c r="E10" s="109"/>
      <c r="F10" s="165"/>
      <c r="G10" s="185"/>
      <c r="H10" s="166"/>
      <c r="I10" s="176"/>
      <c r="J10" s="167"/>
      <c r="K10" s="165"/>
      <c r="L10" s="185"/>
      <c r="M10" s="168"/>
      <c r="N10" s="176"/>
      <c r="O10" s="167"/>
      <c r="P10" s="142"/>
      <c r="Q10" s="187"/>
      <c r="R10" s="168"/>
      <c r="S10" s="176"/>
      <c r="T10" s="167"/>
      <c r="U10" s="2"/>
    </row>
    <row r="11" ht="20.1" customHeight="1">
      <c r="B11" s="2"/>
      <c r="C11" s="180"/>
      <c r="D11" s="105" t="s">
        <v>42</v>
      </c>
      <c r="E11" s="180"/>
      <c r="F11" s="164"/>
      <c r="G11" s="193">
        <v>72.154595252586731588557516740</v>
      </c>
      <c r="H11" s="193">
        <v>74.737660318694131364166342790</v>
      </c>
      <c r="I11" s="193">
        <v>96.54382401711162786134086873</v>
      </c>
      <c r="J11" s="194"/>
      <c r="K11" s="194"/>
      <c r="L11" s="195">
        <v>125.52087726697595951075495571</v>
      </c>
      <c r="M11" s="195">
        <v>112.94650754030161206448257931</v>
      </c>
      <c r="N11" s="193">
        <v>111.13303102549457447487614113</v>
      </c>
      <c r="O11" s="194"/>
      <c r="P11" s="193"/>
      <c r="Q11" s="195">
        <v>90.56908094948265368228849665</v>
      </c>
      <c r="R11" s="195">
        <v>84.41357714729887291099883405</v>
      </c>
      <c r="S11" s="193">
        <v>107.29207789813554781068446728</v>
      </c>
      <c r="T11" s="141"/>
      <c r="U11" s="2"/>
    </row>
    <row r="12" ht="15" customHeight="1">
      <c r="B12" s="2"/>
      <c r="C12" s="109"/>
      <c r="D12" s="109"/>
      <c r="E12" s="109"/>
      <c r="F12" s="165"/>
      <c r="G12" s="193"/>
      <c r="H12" s="193"/>
      <c r="I12" s="193"/>
      <c r="J12" s="194"/>
      <c r="K12" s="194"/>
      <c r="L12" s="195"/>
      <c r="M12" s="195"/>
      <c r="N12" s="193"/>
      <c r="O12" s="194"/>
      <c r="P12" s="193"/>
      <c r="Q12" s="195"/>
      <c r="R12" s="195"/>
      <c r="S12" s="193"/>
      <c r="T12" s="167"/>
      <c r="U12" s="2"/>
    </row>
    <row r="13" ht="20.1" customHeight="1">
      <c r="B13" s="111"/>
      <c r="C13" s="188"/>
      <c r="D13" s="189" t="s">
        <v>58</v>
      </c>
      <c r="E13" s="188"/>
      <c r="F13" s="169"/>
      <c r="G13" s="196">
        <v>72.742310674592918066683897650</v>
      </c>
      <c r="H13" s="196">
        <v>66.583924740056114870440666780</v>
      </c>
      <c r="I13" s="196">
        <v>109.24905817519643721024552734</v>
      </c>
      <c r="J13" s="197"/>
      <c r="K13" s="197"/>
      <c r="L13" s="198">
        <v>110.85972143263217737350767482</v>
      </c>
      <c r="M13" s="198">
        <v>105.85886652521366673937615261</v>
      </c>
      <c r="N13" s="196">
        <v>104.72407751147363501561651961</v>
      </c>
      <c r="O13" s="197"/>
      <c r="P13" s="196"/>
      <c r="Q13" s="198">
        <v>80.64192297751356939777720341</v>
      </c>
      <c r="R13" s="198">
        <v>70.484988017824723551741211421</v>
      </c>
      <c r="S13" s="196">
        <v>114.41006836394764087431696432</v>
      </c>
      <c r="T13" s="170"/>
      <c r="U13" s="2"/>
    </row>
    <row r="14" ht="15" customHeight="1">
      <c r="B14" s="2"/>
      <c r="C14" s="180"/>
      <c r="D14" s="105"/>
      <c r="E14" s="105"/>
      <c r="F14" s="137"/>
      <c r="G14" s="193"/>
      <c r="H14" s="193"/>
      <c r="I14" s="193"/>
      <c r="J14" s="194"/>
      <c r="K14" s="194"/>
      <c r="L14" s="195"/>
      <c r="M14" s="195"/>
      <c r="N14" s="193"/>
      <c r="O14" s="194"/>
      <c r="P14" s="193"/>
      <c r="Q14" s="195"/>
      <c r="R14" s="195"/>
      <c r="S14" s="193"/>
      <c r="T14" s="167"/>
      <c r="U14" s="2"/>
    </row>
    <row r="15" ht="20.1" customHeight="1">
      <c r="B15" s="2"/>
      <c r="C15" s="180"/>
      <c r="D15" s="105" t="s">
        <v>44</v>
      </c>
      <c r="E15" s="180"/>
      <c r="F15" s="137"/>
      <c r="G15" s="193">
        <v>73.226004922067268252666119770</v>
      </c>
      <c r="H15" s="193">
        <v>64.119958093242535358826610790</v>
      </c>
      <c r="I15" s="193">
        <v>114.20157950755803692197183338</v>
      </c>
      <c r="J15" s="194"/>
      <c r="K15" s="194"/>
      <c r="L15" s="195">
        <v>110.82061335947346310040610559</v>
      </c>
      <c r="M15" s="195">
        <v>106.83451166210530615579428945</v>
      </c>
      <c r="N15" s="193">
        <v>103.73109928182696565316308997</v>
      </c>
      <c r="O15" s="194"/>
      <c r="P15" s="193"/>
      <c r="Q15" s="195">
        <v>81.14950779327317473338802297</v>
      </c>
      <c r="R15" s="195">
        <v>68.502244106862231534834992145</v>
      </c>
      <c r="S15" s="193">
        <v>118.46255382039958601612248180</v>
      </c>
      <c r="T15" s="141"/>
      <c r="U15" s="2"/>
    </row>
    <row r="16" ht="15" customHeight="1">
      <c r="B16" s="2"/>
      <c r="C16" s="180"/>
      <c r="D16" s="105"/>
      <c r="E16" s="180"/>
      <c r="F16" s="137"/>
      <c r="G16" s="193"/>
      <c r="H16" s="193"/>
      <c r="I16" s="193"/>
      <c r="J16" s="194"/>
      <c r="K16" s="194"/>
      <c r="L16" s="195"/>
      <c r="M16" s="195"/>
      <c r="N16" s="193"/>
      <c r="O16" s="194"/>
      <c r="P16" s="193"/>
      <c r="Q16" s="195"/>
      <c r="R16" s="195"/>
      <c r="S16" s="193"/>
      <c r="T16" s="167"/>
      <c r="U16" s="2"/>
    </row>
    <row r="17" ht="20.1" customHeight="1">
      <c r="B17" s="111"/>
      <c r="C17" s="188"/>
      <c r="D17" s="189" t="s">
        <v>45</v>
      </c>
      <c r="E17" s="188"/>
      <c r="F17" s="169"/>
      <c r="G17" s="196">
        <v>72.742310674592918066683897650</v>
      </c>
      <c r="H17" s="196">
        <v>66.583924740056114870440666780</v>
      </c>
      <c r="I17" s="196">
        <v>109.24905817519643721024552734</v>
      </c>
      <c r="J17" s="197"/>
      <c r="K17" s="197"/>
      <c r="L17" s="198">
        <v>110.85972143263217737350767482</v>
      </c>
      <c r="M17" s="198">
        <v>105.85886652521366673937615261</v>
      </c>
      <c r="N17" s="196">
        <v>104.72407751147363501561651961</v>
      </c>
      <c r="O17" s="197"/>
      <c r="P17" s="196"/>
      <c r="Q17" s="198">
        <v>80.64192297751356939777720341</v>
      </c>
      <c r="R17" s="198">
        <v>70.484988017824723551741211421</v>
      </c>
      <c r="S17" s="196">
        <v>114.41006836394764087431696432</v>
      </c>
      <c r="T17" s="170"/>
      <c r="U17" s="2"/>
    </row>
    <row r="18" ht="15" customHeight="1">
      <c r="B18" s="2"/>
      <c r="C18" s="105"/>
      <c r="D18" s="105"/>
      <c r="E18" s="105"/>
      <c r="F18" s="137"/>
      <c r="G18" s="191"/>
      <c r="H18" s="192"/>
      <c r="I18" s="187"/>
      <c r="J18" s="141"/>
      <c r="K18" s="137"/>
      <c r="L18" s="191"/>
      <c r="M18" s="192"/>
      <c r="N18" s="187"/>
      <c r="O18" s="141"/>
      <c r="P18" s="190"/>
      <c r="Q18" s="141"/>
      <c r="R18" s="192"/>
      <c r="S18" s="187"/>
      <c r="T18" s="141"/>
      <c r="U18" s="2"/>
    </row>
    <row r="19" ht="15" customHeight="1">
      <c r="B19" s="2"/>
      <c r="C19" s="105"/>
      <c r="D19" s="105"/>
      <c r="E19" s="105"/>
      <c r="F19" s="137"/>
      <c r="G19" s="138"/>
      <c r="H19" s="139"/>
      <c r="I19" s="140"/>
      <c r="J19" s="141"/>
      <c r="K19" s="137"/>
      <c r="L19" s="138"/>
      <c r="M19" s="139"/>
      <c r="N19" s="140"/>
      <c r="O19" s="141"/>
      <c r="P19" s="142"/>
      <c r="Q19" s="141"/>
      <c r="R19" s="157"/>
      <c r="S19" s="140"/>
      <c r="T19" s="141"/>
      <c r="U19" s="2"/>
    </row>
    <row r="20" ht="17.1" customHeight="1">
      <c r="B20" s="699" t="s">
        <v>174</v>
      </c>
      <c r="C20" s="937"/>
      <c r="D20" s="937"/>
      <c r="E20" s="937"/>
      <c r="F20" s="937"/>
      <c r="G20" s="937"/>
      <c r="H20" s="937"/>
      <c r="I20" s="937"/>
      <c r="J20" s="937"/>
      <c r="K20" s="937"/>
      <c r="L20" s="937"/>
      <c r="M20" s="937"/>
      <c r="N20" s="937"/>
      <c r="O20" s="937"/>
      <c r="P20" s="937"/>
      <c r="Q20" s="937"/>
      <c r="R20" s="937"/>
      <c r="S20" s="937"/>
      <c r="T20" s="938"/>
      <c r="U20" s="2"/>
    </row>
    <row r="21">
      <c r="B21" s="2"/>
      <c r="C21" s="2"/>
      <c r="D21" s="2"/>
      <c r="E21" s="2"/>
      <c r="F21" s="934" t="s">
        <v>72</v>
      </c>
      <c r="G21" s="934"/>
      <c r="H21" s="934"/>
      <c r="I21" s="934"/>
      <c r="J21" s="934"/>
      <c r="K21" s="934" t="s">
        <v>9</v>
      </c>
      <c r="L21" s="934"/>
      <c r="M21" s="934"/>
      <c r="N21" s="934"/>
      <c r="O21" s="934"/>
      <c r="P21" s="934" t="s">
        <v>10</v>
      </c>
      <c r="Q21" s="934"/>
      <c r="R21" s="934"/>
      <c r="S21" s="934"/>
      <c r="T21" s="934"/>
      <c r="U21" s="2"/>
    </row>
    <row r="22" ht="20.1" customHeight="1">
      <c r="B22" s="2"/>
      <c r="C22" s="2"/>
      <c r="D22" s="2"/>
      <c r="E22" s="2"/>
      <c r="F22" s="934"/>
      <c r="G22" s="934"/>
      <c r="H22" s="934"/>
      <c r="I22" s="934"/>
      <c r="J22" s="934"/>
      <c r="K22" s="934"/>
      <c r="L22" s="934"/>
      <c r="M22" s="934"/>
      <c r="N22" s="934"/>
      <c r="O22" s="934"/>
      <c r="P22" s="934"/>
      <c r="Q22" s="934"/>
      <c r="R22" s="934"/>
      <c r="S22" s="934"/>
      <c r="T22" s="934"/>
      <c r="U22" s="2"/>
    </row>
    <row r="23" ht="20.1" customHeight="1">
      <c r="B23" s="2"/>
      <c r="C23" s="2"/>
      <c r="D23" s="2"/>
      <c r="E23" s="2"/>
      <c r="F23" s="2"/>
      <c r="G23" s="22" t="s">
        <v>25</v>
      </c>
      <c r="H23" s="22" t="s">
        <v>15</v>
      </c>
      <c r="I23" s="593" t="s">
        <v>97</v>
      </c>
      <c r="J23" s="3"/>
      <c r="K23" s="3"/>
      <c r="L23" s="22" t="s">
        <v>25</v>
      </c>
      <c r="M23" s="22" t="s">
        <v>15</v>
      </c>
      <c r="N23" s="593" t="s">
        <v>98</v>
      </c>
      <c r="O23" s="2"/>
      <c r="P23" s="2"/>
      <c r="Q23" s="22" t="s">
        <v>25</v>
      </c>
      <c r="R23" s="22" t="s">
        <v>15</v>
      </c>
      <c r="S23" s="593" t="s">
        <v>99</v>
      </c>
      <c r="T23" s="2"/>
      <c r="U23" s="2"/>
    </row>
    <row r="24" ht="15" customHeight="1">
      <c r="B24" s="2"/>
      <c r="C24" s="109"/>
      <c r="D24" s="109"/>
      <c r="E24" s="109"/>
      <c r="F24" s="165"/>
      <c r="G24" s="185"/>
      <c r="H24" s="166"/>
      <c r="I24" s="176"/>
      <c r="J24" s="167"/>
      <c r="K24" s="165"/>
      <c r="L24" s="185"/>
      <c r="M24" s="168"/>
      <c r="N24" s="176"/>
      <c r="O24" s="167"/>
      <c r="P24" s="142"/>
      <c r="Q24" s="187"/>
      <c r="R24" s="168"/>
      <c r="S24" s="176"/>
      <c r="T24" s="167"/>
      <c r="U24" s="2"/>
    </row>
    <row r="25" ht="20.1" customHeight="1">
      <c r="B25" s="2"/>
      <c r="C25" s="180"/>
      <c r="D25" s="105" t="s">
        <v>42</v>
      </c>
      <c r="E25" s="180"/>
      <c r="F25" s="164"/>
      <c r="G25" s="193">
        <v>9.515011547305464448580997060</v>
      </c>
      <c r="H25" s="193">
        <v>54.532304725203278673026041880</v>
      </c>
      <c r="I25" s="193">
        <v>-29.131315460493180056151104240</v>
      </c>
      <c r="J25" s="193"/>
      <c r="K25" s="193"/>
      <c r="L25" s="193">
        <v>48.972524248076105176999464840</v>
      </c>
      <c r="M25" s="193">
        <v>37.744808056700265956310125780</v>
      </c>
      <c r="N25" s="193">
        <v>8.151099377088358974529154080</v>
      </c>
      <c r="O25" s="193"/>
      <c r="P25" s="193"/>
      <c r="Q25" s="193">
        <v>63.147277132595638460831341530</v>
      </c>
      <c r="R25" s="193">
        <v>112.86022652914025736615588473</v>
      </c>
      <c r="S25" s="193">
        <v>-23.354738556420692236141746110</v>
      </c>
      <c r="T25" s="141"/>
      <c r="U25" s="2"/>
    </row>
    <row r="26" ht="15" customHeight="1">
      <c r="B26" s="2"/>
      <c r="C26" s="109"/>
      <c r="D26" s="109"/>
      <c r="E26" s="109"/>
      <c r="F26" s="165"/>
      <c r="G26" s="193"/>
      <c r="H26" s="193"/>
      <c r="I26" s="193"/>
      <c r="J26" s="193"/>
      <c r="K26" s="193"/>
      <c r="L26" s="193"/>
      <c r="M26" s="193"/>
      <c r="N26" s="193"/>
      <c r="O26" s="193"/>
      <c r="P26" s="193"/>
      <c r="Q26" s="193"/>
      <c r="R26" s="193"/>
      <c r="S26" s="193"/>
      <c r="T26" s="167"/>
      <c r="U26" s="2"/>
    </row>
    <row r="27" ht="20.1" customHeight="1">
      <c r="B27" s="111"/>
      <c r="C27" s="188"/>
      <c r="D27" s="189" t="s">
        <v>58</v>
      </c>
      <c r="E27" s="188"/>
      <c r="F27" s="169"/>
      <c r="G27" s="196">
        <v>88.24110758597995765694428648</v>
      </c>
      <c r="H27" s="196">
        <v>37.157871092567614985838794770</v>
      </c>
      <c r="I27" s="196">
        <v>37.244115912919199029394653290</v>
      </c>
      <c r="J27" s="196"/>
      <c r="K27" s="196"/>
      <c r="L27" s="196">
        <v>-15.971287628506290782167078930</v>
      </c>
      <c r="M27" s="196">
        <v>-4.62592192607047201962389400</v>
      </c>
      <c r="N27" s="196">
        <v>-11.895649144505553685313410940</v>
      </c>
      <c r="O27" s="196"/>
      <c r="P27" s="196"/>
      <c r="Q27" s="196">
        <v>58.176578858446307190330678770</v>
      </c>
      <c r="R27" s="196">
        <v>30.813055060563156014461485680</v>
      </c>
      <c r="S27" s="196">
        <v>20.918037412407303495739955470</v>
      </c>
      <c r="T27" s="170"/>
      <c r="U27" s="2"/>
    </row>
    <row r="28" ht="15" customHeight="1">
      <c r="B28" s="2"/>
      <c r="C28" s="180"/>
      <c r="D28" s="105"/>
      <c r="E28" s="105"/>
      <c r="F28" s="137"/>
      <c r="G28" s="193"/>
      <c r="H28" s="193"/>
      <c r="I28" s="193"/>
      <c r="J28" s="193"/>
      <c r="K28" s="193"/>
      <c r="L28" s="193"/>
      <c r="M28" s="193"/>
      <c r="N28" s="193"/>
      <c r="O28" s="193"/>
      <c r="P28" s="193"/>
      <c r="Q28" s="193"/>
      <c r="R28" s="193"/>
      <c r="S28" s="193"/>
      <c r="T28" s="167"/>
      <c r="U28" s="2"/>
    </row>
    <row r="29" ht="20.1" customHeight="1">
      <c r="B29" s="2"/>
      <c r="C29" s="180"/>
      <c r="D29" s="105" t="s">
        <v>44</v>
      </c>
      <c r="E29" s="180"/>
      <c r="F29" s="137"/>
      <c r="G29" s="193">
        <v>21.611035422392366303113117360</v>
      </c>
      <c r="H29" s="193">
        <v>19.582844861292627252029901150</v>
      </c>
      <c r="I29" s="193">
        <v>1.6960547839286873662256118500</v>
      </c>
      <c r="J29" s="193"/>
      <c r="K29" s="193"/>
      <c r="L29" s="193">
        <v>33.832677265256588842192158310</v>
      </c>
      <c r="M29" s="193">
        <v>32.120624397892580390704881970</v>
      </c>
      <c r="N29" s="193">
        <v>1.2958255950337074642278720500</v>
      </c>
      <c r="O29" s="193"/>
      <c r="P29" s="193"/>
      <c r="Q29" s="193">
        <v>62.755304555709561021108880670</v>
      </c>
      <c r="R29" s="193">
        <v>57.993601303602055217974568690</v>
      </c>
      <c r="S29" s="193">
        <v>3.013858290957414044271177100</v>
      </c>
      <c r="T29" s="141"/>
      <c r="U29" s="2"/>
    </row>
    <row r="30" ht="15" customHeight="1">
      <c r="B30" s="2"/>
      <c r="C30" s="180"/>
      <c r="D30" s="105"/>
      <c r="E30" s="180"/>
      <c r="F30" s="137"/>
      <c r="G30" s="193"/>
      <c r="H30" s="193"/>
      <c r="I30" s="193"/>
      <c r="J30" s="193"/>
      <c r="K30" s="193"/>
      <c r="L30" s="193"/>
      <c r="M30" s="193"/>
      <c r="N30" s="193"/>
      <c r="O30" s="193"/>
      <c r="P30" s="193"/>
      <c r="Q30" s="193"/>
      <c r="R30" s="193"/>
      <c r="S30" s="193"/>
      <c r="T30" s="167"/>
      <c r="U30" s="2"/>
    </row>
    <row r="31" ht="20.1" customHeight="1">
      <c r="B31" s="111"/>
      <c r="C31" s="188"/>
      <c r="D31" s="189" t="s">
        <v>45</v>
      </c>
      <c r="E31" s="188"/>
      <c r="F31" s="169"/>
      <c r="G31" s="196">
        <v>88.24110758597995765694428648</v>
      </c>
      <c r="H31" s="196">
        <v>37.157871092567614985838794770</v>
      </c>
      <c r="I31" s="196">
        <v>37.244115912919199029394653290</v>
      </c>
      <c r="J31" s="196"/>
      <c r="K31" s="196"/>
      <c r="L31" s="196">
        <v>-15.971287628506290782167078930</v>
      </c>
      <c r="M31" s="196">
        <v>-4.62592192607047201962389400</v>
      </c>
      <c r="N31" s="196">
        <v>-11.895649144505553685313410940</v>
      </c>
      <c r="O31" s="196"/>
      <c r="P31" s="196"/>
      <c r="Q31" s="196">
        <v>58.176578858446307190330678770</v>
      </c>
      <c r="R31" s="196">
        <v>30.813055060563156014461485680</v>
      </c>
      <c r="S31" s="196">
        <v>20.918037412407303495739955470</v>
      </c>
      <c r="T31" s="170"/>
      <c r="U31" s="2"/>
    </row>
    <row r="32" ht="15" customHeight="1">
      <c r="B32" s="2"/>
      <c r="C32" s="105"/>
      <c r="D32" s="105"/>
      <c r="E32" s="105"/>
      <c r="F32" s="137"/>
      <c r="G32" s="191"/>
      <c r="H32" s="192"/>
      <c r="I32" s="187"/>
      <c r="J32" s="141"/>
      <c r="K32" s="137"/>
      <c r="L32" s="191"/>
      <c r="M32" s="192"/>
      <c r="N32" s="187"/>
      <c r="O32" s="141"/>
      <c r="P32" s="190"/>
      <c r="Q32" s="141"/>
      <c r="R32" s="192"/>
      <c r="S32" s="187"/>
      <c r="T32" s="141"/>
      <c r="U32" s="2"/>
    </row>
    <row r="33" ht="15" customHeight="1">
      <c r="B33" s="2"/>
      <c r="C33" s="105"/>
      <c r="D33" s="34"/>
      <c r="E33" s="34"/>
      <c r="F33" s="137"/>
      <c r="G33" s="138"/>
      <c r="H33" s="139"/>
      <c r="I33" s="140"/>
      <c r="J33" s="141"/>
      <c r="K33" s="137"/>
      <c r="L33" s="138"/>
      <c r="M33" s="139"/>
      <c r="N33" s="140"/>
      <c r="O33" s="141"/>
      <c r="P33" s="142"/>
      <c r="Q33" s="141"/>
      <c r="R33" s="139"/>
      <c r="S33" s="140"/>
      <c r="T33" s="141"/>
      <c r="U33" s="2"/>
    </row>
    <row r="34" ht="39.95" customHeight="1">
      <c r="B34" s="933" t="s">
        <v>126</v>
      </c>
      <c r="C34" s="933"/>
      <c r="D34" s="933"/>
      <c r="E34" s="933"/>
      <c r="F34" s="933"/>
      <c r="G34" s="933"/>
      <c r="H34" s="933"/>
      <c r="I34" s="933"/>
      <c r="J34" s="933"/>
      <c r="K34" s="933"/>
      <c r="L34" s="933"/>
      <c r="M34" s="933"/>
      <c r="N34" s="933"/>
      <c r="O34" s="933"/>
      <c r="P34" s="933"/>
      <c r="Q34" s="933"/>
      <c r="R34" s="933"/>
      <c r="S34" s="933"/>
      <c r="T34" s="933"/>
      <c r="U34" s="2"/>
    </row>
    <row r="35" ht="18">
      <c r="B35" s="2"/>
      <c r="C35" s="2"/>
      <c r="D35" s="2"/>
      <c r="E35" s="2"/>
      <c r="F35" s="2"/>
      <c r="G35" s="2"/>
      <c r="H35" s="106"/>
      <c r="I35" s="107"/>
      <c r="J35" s="127"/>
      <c r="K35" s="108"/>
      <c r="L35" s="2"/>
      <c r="M35" s="106"/>
      <c r="N35" s="107"/>
      <c r="O35" s="127"/>
      <c r="P35" s="2"/>
      <c r="Q35" s="2"/>
      <c r="R35" s="13"/>
      <c r="S35" s="51"/>
      <c r="T35" s="2"/>
      <c r="U35" s="2"/>
    </row>
    <row r="36" s="236" customFormat="1">
      <c r="A36" s="236"/>
    </row>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sheetData>
  <mergeCells count="12">
    <mergeCell ref="B34:T34"/>
    <mergeCell ref="K21:O22"/>
    <mergeCell ref="P21:T22"/>
    <mergeCell ref="F21:J22"/>
    <mergeCell ref="K7:O8"/>
    <mergeCell ref="P7:T8"/>
    <mergeCell ref="B2:S2"/>
    <mergeCell ref="B3:S3"/>
    <mergeCell ref="B4:P4"/>
    <mergeCell ref="B6:T6"/>
    <mergeCell ref="B20:T20"/>
    <mergeCell ref="F7:J8"/>
  </mergeCells>
  <phoneticPr fontId="12" type="noConversion"/>
  <printOptions horizontalCentered="1" verticalCentered="1"/>
  <pageMargins left="0.25" right="0.25" top="0.25" bottom="0.25" header="0" footer="0"/>
  <pageSetup scale="86" fitToWidth="1" fitToHeight="1" orientation="landscape" r:id="rId1"/>
  <headerFooter alignWithMargins="0">
    <oddHeader/>
    <oddFooter/>
  </headerFooter>
  <rowBreaks count="1" manualBreakCount="1">
    <brk id="36" max="16383" man="1"/>
  </rowBreaks>
  <colBreaks count="1" manualBreakCount="1">
    <brk id="22" max="1048575" man="1"/>
  </col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4">
    <pageSetUpPr fitToPage="1"/>
  </sheetPr>
  <dimension ref="A1:AI86"/>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9" width="9.140625" style="236" customWidth="1"/>
  </cols>
  <sheetData>
    <row r="1" ht="39.95" customHeight="1">
      <c r="B1" s="656" t="s">
        <v>159</v>
      </c>
      <c r="AD1" s="75"/>
      <c r="AG1" s="688"/>
      <c r="AI1" s="236"/>
    </row>
    <row r="2" ht="21" customHeight="1">
      <c r="B2" s="66" t="s">
        <v>170</v>
      </c>
    </row>
    <row r="3" ht="21" customHeight="1">
      <c r="B3" s="66" t="s">
        <v>171</v>
      </c>
      <c r="U3" s="99" t="s">
        <v>259</v>
      </c>
      <c r="V3" s="99"/>
      <c r="W3" s="99"/>
      <c r="X3" s="99"/>
      <c r="Y3" s="99"/>
      <c r="Z3" s="99"/>
      <c r="AA3" s="99"/>
      <c r="AB3" s="99"/>
      <c r="AC3" s="99"/>
      <c r="AD3" s="99"/>
      <c r="AE3" s="99"/>
      <c r="AF3" s="99"/>
      <c r="AG3" s="99"/>
    </row>
    <row r="4" ht="21" customHeight="1">
      <c r="A4" s="54"/>
      <c r="B4" s="211" t="s">
        <v>172</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02" t="s">
        <v>91</v>
      </c>
      <c r="E6" s="802"/>
      <c r="F6" s="802"/>
      <c r="G6" s="802"/>
      <c r="H6" s="802"/>
      <c r="I6" s="802"/>
      <c r="J6" s="802"/>
      <c r="K6" s="802"/>
      <c r="L6" s="802"/>
      <c r="M6" s="802"/>
      <c r="N6" s="802"/>
      <c r="O6" s="960"/>
      <c r="Q6" s="802" t="s">
        <v>70</v>
      </c>
      <c r="R6" s="802"/>
      <c r="S6" s="802"/>
      <c r="T6" s="802"/>
      <c r="U6" s="802"/>
      <c r="V6" s="802"/>
      <c r="W6" s="802"/>
      <c r="X6" s="802"/>
      <c r="Y6" s="802"/>
      <c r="Z6" s="802"/>
      <c r="AA6" s="802"/>
      <c r="AB6" s="960"/>
      <c r="AD6" s="802" t="s">
        <v>77</v>
      </c>
      <c r="AE6" s="802"/>
      <c r="AF6" s="802"/>
      <c r="AG6" s="960"/>
    </row>
    <row r="7" ht="24.95" customHeight="1">
      <c r="D7" s="839" t="s">
        <v>20</v>
      </c>
      <c r="E7" s="839"/>
      <c r="F7" s="283"/>
      <c r="G7" s="839" t="s">
        <v>18</v>
      </c>
      <c r="H7" s="839"/>
      <c r="I7" s="283"/>
      <c r="J7" s="839" t="s">
        <v>17</v>
      </c>
      <c r="K7" s="839"/>
      <c r="L7" s="283"/>
      <c r="M7" s="839" t="s">
        <v>101</v>
      </c>
      <c r="N7" s="839"/>
      <c r="O7" s="283"/>
      <c r="Q7" s="839" t="s">
        <v>20</v>
      </c>
      <c r="R7" s="839"/>
      <c r="S7" s="283"/>
      <c r="T7" s="839" t="s">
        <v>18</v>
      </c>
      <c r="U7" s="839"/>
      <c r="V7" s="283"/>
      <c r="W7" s="839" t="s">
        <v>17</v>
      </c>
      <c r="X7" s="839"/>
      <c r="Y7" s="283"/>
      <c r="Z7" s="839" t="s">
        <v>101</v>
      </c>
      <c r="AA7" s="839"/>
      <c r="AB7" s="283"/>
      <c r="AD7" s="839" t="s">
        <v>78</v>
      </c>
      <c r="AE7" s="839"/>
      <c r="AF7" s="839"/>
      <c r="AG7" s="283"/>
    </row>
    <row r="8" ht="30" customHeight="1">
      <c r="A8" s="57"/>
      <c r="B8" s="845"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c r="AC8" s="63"/>
      <c r="AD8" s="412" t="s">
        <v>20</v>
      </c>
      <c r="AE8" s="413" t="s">
        <v>18</v>
      </c>
      <c r="AF8" s="413" t="s">
        <v>17</v>
      </c>
      <c r="AG8" s="414" t="s">
        <v>12</v>
      </c>
    </row>
    <row r="9" ht="20.1" customHeight="1">
      <c r="A9" s="57"/>
      <c r="B9" s="284">
        <v>2020</v>
      </c>
      <c r="C9" s="285" t="s">
        <v>180</v>
      </c>
      <c r="D9" s="434">
        <v>74.787878787878787878787878788</v>
      </c>
      <c r="E9" s="435">
        <v>82.12475113858165256994144437</v>
      </c>
      <c r="F9" s="436">
        <v>97.11224040276903713027061045</v>
      </c>
      <c r="G9" s="434"/>
      <c r="H9" s="435"/>
      <c r="I9" s="436">
        <v>0.5548902673622546621097308456</v>
      </c>
      <c r="J9" s="434"/>
      <c r="K9" s="435"/>
      <c r="L9" s="436">
        <v>1.3435464135885240904956532696</v>
      </c>
      <c r="M9" s="434"/>
      <c r="N9" s="435"/>
      <c r="O9" s="436">
        <v>99.01067708371981588287599456</v>
      </c>
      <c r="P9" s="75"/>
      <c r="Q9" s="415">
        <v>-14.376318654630267596517481670</v>
      </c>
      <c r="R9" s="416">
        <v>-2.3914215469339025732807537200</v>
      </c>
      <c r="S9" s="417">
        <v>-3.6924624744382834104490724200</v>
      </c>
      <c r="T9" s="415"/>
      <c r="U9" s="416"/>
      <c r="V9" s="417"/>
      <c r="W9" s="415"/>
      <c r="X9" s="416"/>
      <c r="Y9" s="417"/>
      <c r="Z9" s="415"/>
      <c r="AA9" s="416"/>
      <c r="AB9" s="417"/>
      <c r="AC9" s="75"/>
      <c r="AD9" s="460" t="s">
        <v>182</v>
      </c>
      <c r="AE9" s="461"/>
      <c r="AF9" s="461"/>
      <c r="AG9" s="462"/>
    </row>
    <row r="10" ht="20.1" customHeight="1">
      <c r="A10" s="58"/>
      <c r="B10" s="286"/>
      <c r="C10" s="287" t="s">
        <v>183</v>
      </c>
      <c r="D10" s="437">
        <v>76.622895622895622895622895623</v>
      </c>
      <c r="E10" s="147">
        <v>76.867772637144745538664904172</v>
      </c>
      <c r="F10" s="438">
        <v>89.21286597327608542769367435</v>
      </c>
      <c r="G10" s="437"/>
      <c r="H10" s="147"/>
      <c r="I10" s="438">
        <v>0.5560738633060598518627562552</v>
      </c>
      <c r="J10" s="437"/>
      <c r="K10" s="147"/>
      <c r="L10" s="438">
        <v>1.4205734623676815849639304828</v>
      </c>
      <c r="M10" s="437"/>
      <c r="N10" s="147"/>
      <c r="O10" s="438">
        <v>91.18951329894982686452036109</v>
      </c>
      <c r="P10" s="75"/>
      <c r="Q10" s="446">
        <v>-10.953992576814222789549859450</v>
      </c>
      <c r="R10" s="148">
        <v>-5.3555767452895218060142944100</v>
      </c>
      <c r="S10" s="447">
        <v>-7.0078566672336263720856759200</v>
      </c>
      <c r="T10" s="446"/>
      <c r="U10" s="148"/>
      <c r="V10" s="447"/>
      <c r="W10" s="446"/>
      <c r="X10" s="148"/>
      <c r="Y10" s="447"/>
      <c r="Z10" s="446"/>
      <c r="AA10" s="148"/>
      <c r="AB10" s="447"/>
      <c r="AC10" s="75"/>
      <c r="AD10" s="446" t="s">
        <v>182</v>
      </c>
      <c r="AE10" s="148"/>
      <c r="AF10" s="148"/>
      <c r="AG10" s="447"/>
    </row>
    <row r="11" ht="20.1" customHeight="1">
      <c r="A11" s="58"/>
      <c r="B11" s="288"/>
      <c r="C11" s="289" t="s">
        <v>184</v>
      </c>
      <c r="D11" s="439">
        <v>84.09293680297397769516728625</v>
      </c>
      <c r="E11" s="149">
        <v>79.90008545603944124897288414</v>
      </c>
      <c r="F11" s="442">
        <v>91.60552169713924134945215972</v>
      </c>
      <c r="G11" s="439"/>
      <c r="H11" s="149"/>
      <c r="I11" s="442">
        <v>0.8070891296207284675831957453</v>
      </c>
      <c r="J11" s="439"/>
      <c r="K11" s="149"/>
      <c r="L11" s="442">
        <v>0.8597280017994326727987938523</v>
      </c>
      <c r="M11" s="439"/>
      <c r="N11" s="149"/>
      <c r="O11" s="442">
        <v>93.27233882855940248983414932</v>
      </c>
      <c r="P11" s="75"/>
      <c r="Q11" s="497">
        <v>-3.4716646953003979193761711100</v>
      </c>
      <c r="R11" s="216">
        <v>-5.0179015287042297805964897700</v>
      </c>
      <c r="S11" s="498">
        <v>-4.1556050997651801190566727500</v>
      </c>
      <c r="T11" s="497"/>
      <c r="U11" s="216"/>
      <c r="V11" s="498"/>
      <c r="W11" s="497"/>
      <c r="X11" s="216"/>
      <c r="Y11" s="498"/>
      <c r="Z11" s="497"/>
      <c r="AA11" s="216"/>
      <c r="AB11" s="498"/>
      <c r="AC11" s="75"/>
      <c r="AD11" s="448" t="s">
        <v>182</v>
      </c>
      <c r="AE11" s="150"/>
      <c r="AF11" s="150"/>
      <c r="AG11" s="449"/>
    </row>
    <row r="12" ht="20.1" customHeight="1">
      <c r="A12" s="58"/>
      <c r="B12" s="286"/>
      <c r="C12" s="287" t="s">
        <v>185</v>
      </c>
      <c r="D12" s="437">
        <v>89.88279445727482678983833718</v>
      </c>
      <c r="E12" s="147">
        <v>84.14163283543980594918932721</v>
      </c>
      <c r="F12" s="438">
        <v>95.40152049533662512736107845</v>
      </c>
      <c r="G12" s="437">
        <v>1.2240184757505773672055427252</v>
      </c>
      <c r="H12" s="147"/>
      <c r="I12" s="438">
        <v>1.114390410295843358136798239</v>
      </c>
      <c r="J12" s="437">
        <v>0</v>
      </c>
      <c r="K12" s="147"/>
      <c r="L12" s="438">
        <v>0.5625613832819768889904197981</v>
      </c>
      <c r="M12" s="437">
        <v>91.10681293302540415704387991</v>
      </c>
      <c r="N12" s="147"/>
      <c r="O12" s="438">
        <v>97.07847228891444537448829649</v>
      </c>
      <c r="P12" s="75"/>
      <c r="Q12" s="446">
        <v>-6.2490508292872332693356354600</v>
      </c>
      <c r="R12" s="148">
        <v>-4.9833637069769593757837636400</v>
      </c>
      <c r="S12" s="447">
        <v>-8.509740459703600350216109640</v>
      </c>
      <c r="T12" s="446"/>
      <c r="U12" s="148"/>
      <c r="V12" s="447"/>
      <c r="W12" s="446"/>
      <c r="X12" s="148"/>
      <c r="Y12" s="447"/>
      <c r="Z12" s="446"/>
      <c r="AA12" s="148"/>
      <c r="AB12" s="447"/>
      <c r="AC12" s="75"/>
      <c r="AD12" s="446" t="s">
        <v>182</v>
      </c>
      <c r="AE12" s="148"/>
      <c r="AF12" s="148"/>
      <c r="AG12" s="447"/>
    </row>
    <row r="13" ht="20.1" customHeight="1">
      <c r="A13" s="58"/>
      <c r="B13" s="288"/>
      <c r="C13" s="289" t="s">
        <v>186</v>
      </c>
      <c r="D13" s="439">
        <v>75.006582278481012658227848101</v>
      </c>
      <c r="E13" s="149">
        <v>75.756138382421692379616643285</v>
      </c>
      <c r="F13" s="442">
        <v>89.12057693999003254082260854</v>
      </c>
      <c r="G13" s="439">
        <v>0.4627848101265822784810126582</v>
      </c>
      <c r="H13" s="149"/>
      <c r="I13" s="442">
        <v>0.7290443641061348015348334151</v>
      </c>
      <c r="J13" s="439">
        <v>0.1336708860759493670886075949</v>
      </c>
      <c r="K13" s="149"/>
      <c r="L13" s="442">
        <v>0.8494002313991915705725834968</v>
      </c>
      <c r="M13" s="439">
        <v>75.603037974683544303797468354</v>
      </c>
      <c r="N13" s="149"/>
      <c r="O13" s="442">
        <v>90.69902153549535891293002546</v>
      </c>
      <c r="P13" s="75"/>
      <c r="Q13" s="448">
        <v>-22.506407447362423260069950220</v>
      </c>
      <c r="R13" s="150">
        <v>-13.192280399871781964737867700</v>
      </c>
      <c r="S13" s="498">
        <v>-15.534719929159478040907612160</v>
      </c>
      <c r="T13" s="448"/>
      <c r="U13" s="150"/>
      <c r="V13" s="498"/>
      <c r="W13" s="448"/>
      <c r="X13" s="150"/>
      <c r="Y13" s="498"/>
      <c r="Z13" s="448"/>
      <c r="AA13" s="150"/>
      <c r="AB13" s="498"/>
      <c r="AC13" s="75"/>
      <c r="AD13" s="448" t="s">
        <v>182</v>
      </c>
      <c r="AE13" s="150"/>
      <c r="AF13" s="150"/>
      <c r="AG13" s="449"/>
    </row>
    <row r="14" ht="20.1" customHeight="1">
      <c r="A14" s="58"/>
      <c r="B14" s="286"/>
      <c r="C14" s="287" t="s">
        <v>189</v>
      </c>
      <c r="D14" s="437">
        <v>84.25773672055427251732101617</v>
      </c>
      <c r="E14" s="147">
        <v>81.99692542590806814529090325</v>
      </c>
      <c r="F14" s="438">
        <v>95.8560280299410734193342889</v>
      </c>
      <c r="G14" s="437">
        <v>1.2812933025404157043879907621</v>
      </c>
      <c r="H14" s="147"/>
      <c r="I14" s="438">
        <v>1.2270331663033638721478128293</v>
      </c>
      <c r="J14" s="437">
        <v>6.4281755196304849884526558891</v>
      </c>
      <c r="K14" s="147"/>
      <c r="L14" s="438">
        <v>3.4343839126133287139469796576</v>
      </c>
      <c r="M14" s="437">
        <v>91.96720554272517321016166282</v>
      </c>
      <c r="N14" s="147"/>
      <c r="O14" s="438">
        <v>100.51744510885776600542908139</v>
      </c>
      <c r="P14" s="75"/>
      <c r="Q14" s="446">
        <v>-22.169933219130926822765994400</v>
      </c>
      <c r="R14" s="148">
        <v>-12.946456096992577456467828210</v>
      </c>
      <c r="S14" s="447">
        <v>-16.698000992435862837351732180</v>
      </c>
      <c r="T14" s="446">
        <v>0</v>
      </c>
      <c r="U14" s="148"/>
      <c r="V14" s="447">
        <v>-33.864043985067012353988571160</v>
      </c>
      <c r="W14" s="446">
        <v>0</v>
      </c>
      <c r="X14" s="148"/>
      <c r="Y14" s="447">
        <v>228.88968784167195281511271520</v>
      </c>
      <c r="Z14" s="446">
        <v>-15.048587493163721281639500380</v>
      </c>
      <c r="AA14" s="148"/>
      <c r="AB14" s="447">
        <v>-14.794102870529360491423710100</v>
      </c>
      <c r="AC14" s="75"/>
      <c r="AD14" s="446" t="s">
        <v>182</v>
      </c>
      <c r="AE14" s="148"/>
      <c r="AF14" s="148"/>
      <c r="AG14" s="447"/>
    </row>
    <row r="15" ht="20.1" customHeight="1">
      <c r="A15" s="58"/>
      <c r="B15" s="288">
        <v>2021</v>
      </c>
      <c r="C15" s="289" t="s">
        <v>190</v>
      </c>
      <c r="D15" s="439">
        <v>112.4317302377003869541182974</v>
      </c>
      <c r="E15" s="149">
        <v>100.66394101081962353638654216</v>
      </c>
      <c r="F15" s="442">
        <v>116.57537498952543225049579621</v>
      </c>
      <c r="G15" s="439">
        <v>0.1774461028192371475953565506</v>
      </c>
      <c r="H15" s="149"/>
      <c r="I15" s="442">
        <v>1.0182412084032724822549100719</v>
      </c>
      <c r="J15" s="439">
        <v>0</v>
      </c>
      <c r="K15" s="149"/>
      <c r="L15" s="442">
        <v>0.6021482096308907511799380697</v>
      </c>
      <c r="M15" s="439">
        <v>112.60917634051962410171365395</v>
      </c>
      <c r="N15" s="149"/>
      <c r="O15" s="442">
        <v>118.19576440755959548393064435</v>
      </c>
      <c r="P15" s="75"/>
      <c r="Q15" s="448">
        <v>-27.845920435846434812972360660</v>
      </c>
      <c r="R15" s="150">
        <v>-25.372036265981062900998489460</v>
      </c>
      <c r="S15" s="498">
        <v>-25.372626797273785316763327040</v>
      </c>
      <c r="T15" s="448">
        <v>1.4121217537463461217910758900</v>
      </c>
      <c r="U15" s="150"/>
      <c r="V15" s="498">
        <v>-54.498772971109507778192488270</v>
      </c>
      <c r="W15" s="448">
        <v>0</v>
      </c>
      <c r="X15" s="150"/>
      <c r="Y15" s="498">
        <v>-41.722963086673112071599061470</v>
      </c>
      <c r="Z15" s="448">
        <v>-27.813102863531846602514309870</v>
      </c>
      <c r="AA15" s="150"/>
      <c r="AB15" s="498">
        <v>-25.887255042482731993094905930</v>
      </c>
      <c r="AC15" s="75"/>
      <c r="AD15" s="448" t="s">
        <v>188</v>
      </c>
      <c r="AE15" s="150"/>
      <c r="AF15" s="150"/>
      <c r="AG15" s="449"/>
    </row>
    <row r="16" ht="20.1" customHeight="1">
      <c r="A16" s="58"/>
      <c r="B16" s="286"/>
      <c r="C16" s="287" t="s">
        <v>191</v>
      </c>
      <c r="D16" s="437">
        <v>121.67193675889328063241106719</v>
      </c>
      <c r="E16" s="147">
        <v>114.67600877192982456140350877</v>
      </c>
      <c r="F16" s="438">
        <v>135.90766026930449392999976335</v>
      </c>
      <c r="G16" s="437"/>
      <c r="H16" s="147"/>
      <c r="I16" s="438"/>
      <c r="J16" s="437"/>
      <c r="K16" s="147"/>
      <c r="L16" s="438"/>
      <c r="M16" s="437"/>
      <c r="N16" s="147"/>
      <c r="O16" s="438"/>
      <c r="P16" s="75"/>
      <c r="Q16" s="446">
        <v>-38.268138071099707975822036310</v>
      </c>
      <c r="R16" s="148">
        <v>-38.496751083823667075802730060</v>
      </c>
      <c r="S16" s="447">
        <v>-30.770372153144761384232693200</v>
      </c>
      <c r="T16" s="446"/>
      <c r="U16" s="148"/>
      <c r="V16" s="447"/>
      <c r="W16" s="446"/>
      <c r="X16" s="148"/>
      <c r="Y16" s="447"/>
      <c r="Z16" s="446"/>
      <c r="AA16" s="148"/>
      <c r="AB16" s="447"/>
      <c r="AC16" s="75"/>
      <c r="AD16" s="446" t="s">
        <v>188</v>
      </c>
      <c r="AE16" s="148"/>
      <c r="AF16" s="148"/>
      <c r="AG16" s="447"/>
    </row>
    <row r="17" ht="20.1" customHeight="1">
      <c r="A17" s="58"/>
      <c r="B17" s="288"/>
      <c r="C17" s="289" t="s">
        <v>192</v>
      </c>
      <c r="D17" s="439">
        <v>126.94209650582362728785357737</v>
      </c>
      <c r="E17" s="149">
        <v>127.80005505912085928332882029</v>
      </c>
      <c r="F17" s="442">
        <v>150.94087317778849363848807448</v>
      </c>
      <c r="G17" s="439"/>
      <c r="H17" s="149"/>
      <c r="I17" s="442"/>
      <c r="J17" s="439"/>
      <c r="K17" s="149"/>
      <c r="L17" s="442"/>
      <c r="M17" s="439"/>
      <c r="N17" s="149"/>
      <c r="O17" s="442"/>
      <c r="P17" s="75"/>
      <c r="Q17" s="448">
        <v>-38.795302466400958309662601680</v>
      </c>
      <c r="R17" s="150">
        <v>-27.110362872221966944479570860</v>
      </c>
      <c r="S17" s="498">
        <v>-19.813044943683285248153734840</v>
      </c>
      <c r="T17" s="448"/>
      <c r="U17" s="150"/>
      <c r="V17" s="498"/>
      <c r="W17" s="448"/>
      <c r="X17" s="150"/>
      <c r="Y17" s="498"/>
      <c r="Z17" s="448"/>
      <c r="AA17" s="150"/>
      <c r="AB17" s="498"/>
      <c r="AC17" s="75"/>
      <c r="AD17" s="448" t="s">
        <v>182</v>
      </c>
      <c r="AE17" s="150"/>
      <c r="AF17" s="150"/>
      <c r="AG17" s="449"/>
    </row>
    <row r="18" ht="20.1" customHeight="1">
      <c r="A18" s="58"/>
      <c r="B18" s="286"/>
      <c r="C18" s="287" t="s">
        <v>193</v>
      </c>
      <c r="D18" s="437">
        <v>112.22440242597217267213699608</v>
      </c>
      <c r="E18" s="147">
        <v>107.57817839922854387656702023</v>
      </c>
      <c r="F18" s="438">
        <v>124.69850309770269750259745257</v>
      </c>
      <c r="G18" s="437">
        <v>0</v>
      </c>
      <c r="H18" s="147"/>
      <c r="I18" s="438">
        <v>0.9303560734400788641387684435</v>
      </c>
      <c r="J18" s="437">
        <v>0</v>
      </c>
      <c r="K18" s="147"/>
      <c r="L18" s="438">
        <v>0.4624772247259929664551314895</v>
      </c>
      <c r="M18" s="437">
        <v>112.22440242597217267213699608</v>
      </c>
      <c r="N18" s="147"/>
      <c r="O18" s="438">
        <v>126.09133639586876933319135251</v>
      </c>
      <c r="P18" s="75"/>
      <c r="Q18" s="446">
        <v>26.385300914774709279645055880</v>
      </c>
      <c r="R18" s="148">
        <v>31.363897833873683715322873010</v>
      </c>
      <c r="S18" s="447">
        <v>14.978754727819818910607026130</v>
      </c>
      <c r="T18" s="446"/>
      <c r="U18" s="148"/>
      <c r="V18" s="447">
        <v>26.465123082361202573649253740</v>
      </c>
      <c r="W18" s="446"/>
      <c r="X18" s="148"/>
      <c r="Y18" s="447">
        <v>-86.99778059349290860195473126</v>
      </c>
      <c r="Z18" s="446"/>
      <c r="AA18" s="148"/>
      <c r="AB18" s="447">
        <v>11.836550316572841548491887670</v>
      </c>
      <c r="AC18" s="75"/>
      <c r="AD18" s="446" t="s">
        <v>182</v>
      </c>
      <c r="AE18" s="148"/>
      <c r="AF18" s="148"/>
      <c r="AG18" s="447"/>
    </row>
    <row r="19" ht="20.1" customHeight="1">
      <c r="A19" s="58"/>
      <c r="B19" s="288"/>
      <c r="C19" s="289" t="s">
        <v>194</v>
      </c>
      <c r="D19" s="439">
        <v>99.35389028325564718537110075</v>
      </c>
      <c r="E19" s="149">
        <v>100.00854216867469879518072289</v>
      </c>
      <c r="F19" s="442">
        <v>112.32894251649117056582128078</v>
      </c>
      <c r="G19" s="439"/>
      <c r="H19" s="149"/>
      <c r="I19" s="442">
        <v>1.2570797284685226231360573809</v>
      </c>
      <c r="J19" s="439"/>
      <c r="K19" s="149"/>
      <c r="L19" s="442">
        <v>0.7871426593759695800843958121</v>
      </c>
      <c r="M19" s="439"/>
      <c r="N19" s="149"/>
      <c r="O19" s="442">
        <v>114.37316490433566276904173397</v>
      </c>
      <c r="P19" s="75"/>
      <c r="Q19" s="448">
        <v>30.110446209566371852057152960</v>
      </c>
      <c r="R19" s="150">
        <v>32.677085228703073449571460470</v>
      </c>
      <c r="S19" s="498">
        <v>18.842329756275281143726222110</v>
      </c>
      <c r="T19" s="448"/>
      <c r="U19" s="150"/>
      <c r="V19" s="498">
        <v>105.98621077205830168848824738</v>
      </c>
      <c r="W19" s="448"/>
      <c r="X19" s="150"/>
      <c r="Y19" s="498">
        <v>-22.273764489551858442143093120</v>
      </c>
      <c r="Z19" s="448"/>
      <c r="AA19" s="150"/>
      <c r="AB19" s="498">
        <v>18.962390062013549639100108980</v>
      </c>
      <c r="AC19" s="75"/>
      <c r="AD19" s="448" t="s">
        <v>182</v>
      </c>
      <c r="AE19" s="150"/>
      <c r="AF19" s="150"/>
      <c r="AG19" s="449"/>
    </row>
    <row r="20" ht="20.1" customHeight="1">
      <c r="A20" s="58"/>
      <c r="B20" s="286"/>
      <c r="C20" s="287" t="s">
        <v>195</v>
      </c>
      <c r="D20" s="437">
        <v>101.47029890276201286416950435</v>
      </c>
      <c r="E20" s="147">
        <v>97.87153442852149598042642433</v>
      </c>
      <c r="F20" s="438">
        <v>111.42671754079630946991743732</v>
      </c>
      <c r="G20" s="437">
        <v>0.1638289822171774498675747257</v>
      </c>
      <c r="H20" s="147"/>
      <c r="I20" s="438">
        <v>1.2352434786112943816152912694</v>
      </c>
      <c r="J20" s="437">
        <v>0</v>
      </c>
      <c r="K20" s="147"/>
      <c r="L20" s="438">
        <v>0.8826431917353575413265016628</v>
      </c>
      <c r="M20" s="437">
        <v>101.63412788497919031403707908</v>
      </c>
      <c r="N20" s="147"/>
      <c r="O20" s="438">
        <v>113.54460421114296139285923026</v>
      </c>
      <c r="P20" s="75"/>
      <c r="Q20" s="446">
        <v>29.683058729657452842078710390</v>
      </c>
      <c r="R20" s="148">
        <v>26.713535574394896795577974820</v>
      </c>
      <c r="S20" s="447">
        <v>18.406750357491100902195193940</v>
      </c>
      <c r="T20" s="446"/>
      <c r="U20" s="148"/>
      <c r="V20" s="447">
        <v>29.213721653809375306549864600</v>
      </c>
      <c r="W20" s="446"/>
      <c r="X20" s="148"/>
      <c r="Y20" s="447">
        <v>-21.102293663254378474567357620</v>
      </c>
      <c r="Z20" s="446"/>
      <c r="AA20" s="148"/>
      <c r="AB20" s="447">
        <v>18.054614152124375624028332900</v>
      </c>
      <c r="AC20" s="75"/>
      <c r="AD20" s="446" t="s">
        <v>182</v>
      </c>
      <c r="AE20" s="148"/>
      <c r="AF20" s="148"/>
      <c r="AG20" s="447"/>
    </row>
    <row r="21" ht="20.1" customHeight="1">
      <c r="A21" s="58"/>
      <c r="B21" s="288"/>
      <c r="C21" s="289" t="s">
        <v>180</v>
      </c>
      <c r="D21" s="439">
        <v>117.44462215113954418232706917</v>
      </c>
      <c r="E21" s="149">
        <v>109.2108995327102803738317757</v>
      </c>
      <c r="F21" s="442">
        <v>120.04603447586289645242570891</v>
      </c>
      <c r="G21" s="439">
        <v>0</v>
      </c>
      <c r="H21" s="149"/>
      <c r="I21" s="442">
        <v>1.1802285745929464422236690834</v>
      </c>
      <c r="J21" s="439">
        <v>0</v>
      </c>
      <c r="K21" s="149"/>
      <c r="L21" s="442">
        <v>0.67254514868491452368737519</v>
      </c>
      <c r="M21" s="439">
        <v>117.44462215113954418232706917</v>
      </c>
      <c r="N21" s="149"/>
      <c r="O21" s="442">
        <v>121.89880819914075741833675319</v>
      </c>
      <c r="P21" s="75"/>
      <c r="Q21" s="448">
        <v>57.036974513229566417957887990</v>
      </c>
      <c r="R21" s="150">
        <v>32.981711382476676730160316410</v>
      </c>
      <c r="S21" s="498">
        <v>23.615760462263678924950768510</v>
      </c>
      <c r="T21" s="448"/>
      <c r="U21" s="150"/>
      <c r="V21" s="498">
        <v>112.69585068107944295576395676</v>
      </c>
      <c r="W21" s="448"/>
      <c r="X21" s="150"/>
      <c r="Y21" s="498">
        <v>-49.942544457184316830111540700</v>
      </c>
      <c r="Z21" s="448"/>
      <c r="AA21" s="150"/>
      <c r="AB21" s="498">
        <v>23.116831224264802960217222950</v>
      </c>
      <c r="AC21" s="75"/>
      <c r="AD21" s="448" t="s">
        <v>182</v>
      </c>
      <c r="AE21" s="150"/>
      <c r="AF21" s="150"/>
      <c r="AG21" s="449"/>
    </row>
    <row r="22" ht="20.1" customHeight="1">
      <c r="A22" s="58"/>
      <c r="B22" s="286"/>
      <c r="C22" s="287" t="s">
        <v>183</v>
      </c>
      <c r="D22" s="437">
        <v>97.48860398860398860398860399</v>
      </c>
      <c r="E22" s="147">
        <v>86.25201863354037267080745342</v>
      </c>
      <c r="F22" s="438">
        <v>104.51823189926547743966421826</v>
      </c>
      <c r="G22" s="437">
        <v>0</v>
      </c>
      <c r="H22" s="147"/>
      <c r="I22" s="438">
        <v>1.2579367568332622152436225943</v>
      </c>
      <c r="J22" s="437">
        <v>0</v>
      </c>
      <c r="K22" s="147"/>
      <c r="L22" s="438">
        <v>0.9768272049438975769406264505</v>
      </c>
      <c r="M22" s="437">
        <v>97.48860398860398860398860399</v>
      </c>
      <c r="N22" s="147"/>
      <c r="O22" s="438">
        <v>106.7529958610426372318484673</v>
      </c>
      <c r="P22" s="75"/>
      <c r="Q22" s="446">
        <v>27.231688643554645179207492970</v>
      </c>
      <c r="R22" s="148">
        <v>12.208297020318622418713410860</v>
      </c>
      <c r="S22" s="447">
        <v>17.156007442408734438357075490</v>
      </c>
      <c r="T22" s="446"/>
      <c r="U22" s="148"/>
      <c r="V22" s="447">
        <v>126.21756566080674039182495674</v>
      </c>
      <c r="W22" s="446"/>
      <c r="X22" s="148"/>
      <c r="Y22" s="447">
        <v>-31.237121430271653021931993360</v>
      </c>
      <c r="Z22" s="446"/>
      <c r="AA22" s="148"/>
      <c r="AB22" s="447">
        <v>17.067184590764096404434776560</v>
      </c>
      <c r="AC22" s="75"/>
      <c r="AD22" s="446" t="s">
        <v>182</v>
      </c>
      <c r="AE22" s="148"/>
      <c r="AF22" s="148"/>
      <c r="AG22" s="447"/>
    </row>
    <row r="23" ht="20.1" customHeight="1">
      <c r="A23" s="58"/>
      <c r="B23" s="288"/>
      <c r="C23" s="289" t="s">
        <v>184</v>
      </c>
      <c r="D23" s="439">
        <v>99.50169300225733634311512415</v>
      </c>
      <c r="E23" s="149">
        <v>89.24264347308950341956586381</v>
      </c>
      <c r="F23" s="442">
        <v>105.47280778992075413062619775</v>
      </c>
      <c r="G23" s="439">
        <v>0</v>
      </c>
      <c r="H23" s="149"/>
      <c r="I23" s="442">
        <v>1.09931955448073220693207192</v>
      </c>
      <c r="J23" s="439">
        <v>0</v>
      </c>
      <c r="K23" s="149"/>
      <c r="L23" s="442">
        <v>0.7673183558010075243452179462</v>
      </c>
      <c r="M23" s="439">
        <v>99.50169300225733634311512415</v>
      </c>
      <c r="N23" s="149"/>
      <c r="O23" s="442">
        <v>107.33944570020249386190348762</v>
      </c>
      <c r="P23" s="75"/>
      <c r="Q23" s="448">
        <v>18.323484450726938828462125950</v>
      </c>
      <c r="R23" s="150">
        <v>11.692801032402319361501664890</v>
      </c>
      <c r="S23" s="498">
        <v>15.138046087084025052991575810</v>
      </c>
      <c r="T23" s="448"/>
      <c r="U23" s="150"/>
      <c r="V23" s="498">
        <v>36.207949551440992042333154480</v>
      </c>
      <c r="W23" s="448"/>
      <c r="X23" s="150"/>
      <c r="Y23" s="498">
        <v>-10.748707242932153574386700150</v>
      </c>
      <c r="Z23" s="448"/>
      <c r="AA23" s="150"/>
      <c r="AB23" s="498">
        <v>15.081756336626900953863712860</v>
      </c>
      <c r="AC23" s="75"/>
      <c r="AD23" s="448" t="s">
        <v>182</v>
      </c>
      <c r="AE23" s="150"/>
      <c r="AF23" s="150"/>
      <c r="AG23" s="449"/>
    </row>
    <row r="24" ht="20.1" customHeight="1">
      <c r="A24" s="59"/>
      <c r="B24" s="286"/>
      <c r="C24" s="287" t="s">
        <v>185</v>
      </c>
      <c r="D24" s="437">
        <v>98.42787825319805910895456551</v>
      </c>
      <c r="E24" s="147">
        <v>96.47409720259960440802486578</v>
      </c>
      <c r="F24" s="438">
        <v>108.78672528919401862127339415</v>
      </c>
      <c r="G24" s="437">
        <v>0</v>
      </c>
      <c r="H24" s="147"/>
      <c r="I24" s="438">
        <v>1.0944282548353535813380665805</v>
      </c>
      <c r="J24" s="437">
        <v>0</v>
      </c>
      <c r="K24" s="147"/>
      <c r="L24" s="438">
        <v>1.6716278075490280682399814914</v>
      </c>
      <c r="M24" s="437">
        <v>98.42787825319805910895456551</v>
      </c>
      <c r="N24" s="147"/>
      <c r="O24" s="438">
        <v>111.55278135157840027085144222</v>
      </c>
      <c r="P24" s="96"/>
      <c r="Q24" s="446">
        <v>9.506918256705417858996116250</v>
      </c>
      <c r="R24" s="148">
        <v>14.656792305569686938441722990</v>
      </c>
      <c r="S24" s="447">
        <v>14.030389373671928972909792160</v>
      </c>
      <c r="T24" s="446">
        <v>-100</v>
      </c>
      <c r="U24" s="148"/>
      <c r="V24" s="447">
        <v>-1.7913071828455969136881417300</v>
      </c>
      <c r="W24" s="446">
        <v>0</v>
      </c>
      <c r="X24" s="148"/>
      <c r="Y24" s="447">
        <v>197.14585059913195578207429571</v>
      </c>
      <c r="Z24" s="446">
        <v>8.035694680245235386204183460</v>
      </c>
      <c r="AA24" s="148"/>
      <c r="AB24" s="447">
        <v>14.909906101121659130266254080</v>
      </c>
      <c r="AC24" s="96"/>
      <c r="AD24" s="446" t="s">
        <v>182</v>
      </c>
      <c r="AE24" s="148"/>
      <c r="AF24" s="148"/>
      <c r="AG24" s="447"/>
    </row>
    <row r="25" ht="20.1" customHeight="1">
      <c r="A25" s="60"/>
      <c r="B25" s="288"/>
      <c r="C25" s="289" t="s">
        <v>186</v>
      </c>
      <c r="D25" s="439">
        <v>108.11985617259288853375948861</v>
      </c>
      <c r="E25" s="149">
        <v>108.70459039548022598870056497</v>
      </c>
      <c r="F25" s="442">
        <v>117.38678888281545641845015347</v>
      </c>
      <c r="G25" s="439">
        <v>0</v>
      </c>
      <c r="H25" s="149"/>
      <c r="I25" s="442">
        <v>1.5780827066116614675202827764</v>
      </c>
      <c r="J25" s="439">
        <v>0</v>
      </c>
      <c r="K25" s="149"/>
      <c r="L25" s="442">
        <v>1.1799384700529873814297249833</v>
      </c>
      <c r="M25" s="439">
        <v>108.11985617259288853375948861</v>
      </c>
      <c r="N25" s="149"/>
      <c r="O25" s="442">
        <v>120.14481005948010526740016123</v>
      </c>
      <c r="P25" s="96"/>
      <c r="Q25" s="448">
        <v>44.147157340329219828924628760</v>
      </c>
      <c r="R25" s="150">
        <v>43.492781861139526610639807440</v>
      </c>
      <c r="S25" s="498">
        <v>31.716818846275588774762428590</v>
      </c>
      <c r="T25" s="448">
        <v>-100</v>
      </c>
      <c r="U25" s="150"/>
      <c r="V25" s="498">
        <v>116.45907770781455349299816038</v>
      </c>
      <c r="W25" s="448">
        <v>-100</v>
      </c>
      <c r="X25" s="150"/>
      <c r="Y25" s="498">
        <v>38.914309937046643172097090070</v>
      </c>
      <c r="Z25" s="448">
        <v>43.009935935080283844327526130</v>
      </c>
      <c r="AA25" s="150"/>
      <c r="AB25" s="498">
        <v>32.465387195444983728977927290</v>
      </c>
      <c r="AC25" s="96"/>
      <c r="AD25" s="448" t="s">
        <v>182</v>
      </c>
      <c r="AE25" s="150"/>
      <c r="AF25" s="150"/>
      <c r="AG25" s="449"/>
    </row>
    <row r="26" ht="20.1" customHeight="1">
      <c r="A26" s="60"/>
      <c r="B26" s="290"/>
      <c r="C26" s="291" t="s">
        <v>189</v>
      </c>
      <c r="D26" s="443">
        <v>125.52087726697595951075495571</v>
      </c>
      <c r="E26" s="444">
        <v>112.94650754030161206448257931</v>
      </c>
      <c r="F26" s="445">
        <v>128.62927644314037125333659352</v>
      </c>
      <c r="G26" s="443">
        <v>0</v>
      </c>
      <c r="H26" s="444"/>
      <c r="I26" s="445">
        <v>1.0462122636932013595490207575</v>
      </c>
      <c r="J26" s="443">
        <v>0</v>
      </c>
      <c r="K26" s="444"/>
      <c r="L26" s="445">
        <v>0.7899891992353300808894863267</v>
      </c>
      <c r="M26" s="443">
        <v>125.52087726697595951075495571</v>
      </c>
      <c r="N26" s="444"/>
      <c r="O26" s="445">
        <v>130.4654779060689026937751006</v>
      </c>
      <c r="P26" s="184"/>
      <c r="Q26" s="450">
        <v>48.972524248076105176999464840</v>
      </c>
      <c r="R26" s="451">
        <v>37.744808056700265956310125780</v>
      </c>
      <c r="S26" s="452">
        <v>34.190075561046133332985380590</v>
      </c>
      <c r="T26" s="450">
        <v>-100</v>
      </c>
      <c r="U26" s="451"/>
      <c r="V26" s="452">
        <v>-14.736431546675026533957123930</v>
      </c>
      <c r="W26" s="450">
        <v>-100</v>
      </c>
      <c r="X26" s="451"/>
      <c r="Y26" s="452">
        <v>-76.997644429411829032992590470</v>
      </c>
      <c r="Z26" s="450">
        <v>36.484387588244296506948491660</v>
      </c>
      <c r="AA26" s="451"/>
      <c r="AB26" s="452">
        <v>29.793865895341234284007613270</v>
      </c>
      <c r="AC26" s="184"/>
      <c r="AD26" s="450" t="s">
        <v>188</v>
      </c>
      <c r="AE26" s="451"/>
      <c r="AF26" s="451"/>
      <c r="AG26" s="452"/>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47" t="s">
        <v>58</v>
      </c>
      <c r="C28" s="847"/>
      <c r="D28" s="847"/>
      <c r="E28" s="847"/>
      <c r="F28" s="847"/>
      <c r="G28" s="847"/>
      <c r="H28" s="847"/>
      <c r="I28" s="847"/>
      <c r="J28" s="847"/>
      <c r="K28" s="847"/>
      <c r="L28" s="847"/>
      <c r="M28" s="847"/>
      <c r="N28" s="847"/>
      <c r="O28" s="973"/>
      <c r="P28" s="433"/>
      <c r="Q28" s="836"/>
      <c r="R28" s="836"/>
      <c r="S28" s="836"/>
      <c r="T28" s="836"/>
      <c r="U28" s="836"/>
      <c r="V28" s="836"/>
      <c r="W28" s="836"/>
      <c r="X28" s="836"/>
      <c r="Y28" s="836"/>
      <c r="Z28" s="836"/>
      <c r="AA28" s="836"/>
      <c r="AB28" s="971"/>
      <c r="AC28" s="433"/>
      <c r="AD28" s="836"/>
      <c r="AE28" s="836"/>
      <c r="AF28" s="836"/>
      <c r="AG28" s="971"/>
      <c r="AH28" s="9"/>
    </row>
    <row r="29" ht="20.1" customHeight="1">
      <c r="A29" s="58"/>
      <c r="B29" s="284">
        <v>2019</v>
      </c>
      <c r="C29" s="285"/>
      <c r="D29" s="454">
        <v>116.6432820707550155053477628</v>
      </c>
      <c r="E29" s="455">
        <v>108.77039200807328540472036862</v>
      </c>
      <c r="F29" s="436">
        <v>125.45334903852445990034682297</v>
      </c>
      <c r="G29" s="454"/>
      <c r="H29" s="455"/>
      <c r="I29" s="436"/>
      <c r="J29" s="454"/>
      <c r="K29" s="455"/>
      <c r="L29" s="436"/>
      <c r="M29" s="454"/>
      <c r="N29" s="455"/>
      <c r="O29" s="436"/>
      <c r="P29" s="217"/>
      <c r="Q29" s="460">
        <v>-3.81020631375456560449012300</v>
      </c>
      <c r="R29" s="461">
        <v>0.8050982396988114834137691700</v>
      </c>
      <c r="S29" s="417">
        <v>0.6301183583428540377563113500</v>
      </c>
      <c r="T29" s="460"/>
      <c r="U29" s="461"/>
      <c r="V29" s="417"/>
      <c r="W29" s="460"/>
      <c r="X29" s="461"/>
      <c r="Y29" s="417"/>
      <c r="Z29" s="460"/>
      <c r="AA29" s="461"/>
      <c r="AB29" s="417"/>
      <c r="AC29" s="75"/>
      <c r="AD29" s="460" t="s">
        <v>198</v>
      </c>
      <c r="AE29" s="461"/>
      <c r="AF29" s="461"/>
      <c r="AG29" s="462"/>
    </row>
    <row r="30" ht="20.1" customHeight="1">
      <c r="A30" s="58"/>
      <c r="B30" s="286">
        <v>2020</v>
      </c>
      <c r="C30" s="287"/>
      <c r="D30" s="437">
        <v>131.93076307363927427961579509</v>
      </c>
      <c r="E30" s="147">
        <v>110.99333137787556252329606309</v>
      </c>
      <c r="F30" s="438">
        <v>124.42048332832913750760252827</v>
      </c>
      <c r="G30" s="437"/>
      <c r="H30" s="147"/>
      <c r="I30" s="438">
        <v>1.2115045189883725665663263737</v>
      </c>
      <c r="J30" s="437"/>
      <c r="K30" s="147"/>
      <c r="L30" s="438">
        <v>1.4586185800543025019670826804</v>
      </c>
      <c r="M30" s="437"/>
      <c r="N30" s="147"/>
      <c r="O30" s="438">
        <v>127.09060642737181257613593733</v>
      </c>
      <c r="P30" s="217"/>
      <c r="Q30" s="446">
        <v>13.106182140485465184486223340</v>
      </c>
      <c r="R30" s="148">
        <v>2.0436989595569563706012474600</v>
      </c>
      <c r="S30" s="447">
        <v>-0.8233066060706673116078111400</v>
      </c>
      <c r="T30" s="446"/>
      <c r="U30" s="148"/>
      <c r="V30" s="447"/>
      <c r="W30" s="446"/>
      <c r="X30" s="148"/>
      <c r="Y30" s="447"/>
      <c r="Z30" s="446"/>
      <c r="AA30" s="148"/>
      <c r="AB30" s="447"/>
      <c r="AC30" s="75"/>
      <c r="AD30" s="446" t="s">
        <v>187</v>
      </c>
      <c r="AE30" s="148"/>
      <c r="AF30" s="148"/>
      <c r="AG30" s="447"/>
    </row>
    <row r="31" ht="20.1" customHeight="1">
      <c r="A31" s="58"/>
      <c r="B31" s="425">
        <v>2021</v>
      </c>
      <c r="C31" s="426"/>
      <c r="D31" s="457">
        <v>110.85972143263217737350767482</v>
      </c>
      <c r="E31" s="458">
        <v>105.85886652521366673937615261</v>
      </c>
      <c r="F31" s="499">
        <v>120.66665810504377435475940617</v>
      </c>
      <c r="G31" s="457">
        <v>0.0267907902217168845935190449</v>
      </c>
      <c r="H31" s="458"/>
      <c r="I31" s="499">
        <v>1.3140295719134619013290609001</v>
      </c>
      <c r="J31" s="457">
        <v>0</v>
      </c>
      <c r="K31" s="458"/>
      <c r="L31" s="499">
        <v>1.3245882755052138867202682002</v>
      </c>
      <c r="M31" s="457">
        <v>108.86185423205300652617944503</v>
      </c>
      <c r="N31" s="458"/>
      <c r="O31" s="499">
        <v>123.30527595246245014280873527</v>
      </c>
      <c r="P31" s="496"/>
      <c r="Q31" s="463">
        <v>-15.971287628506290782167078930</v>
      </c>
      <c r="R31" s="464">
        <v>-4.62592192607047201962389400</v>
      </c>
      <c r="S31" s="500">
        <v>-3.0170476137367657778203543700</v>
      </c>
      <c r="T31" s="463"/>
      <c r="U31" s="464"/>
      <c r="V31" s="500">
        <v>8.462622409208025523597811700</v>
      </c>
      <c r="W31" s="463"/>
      <c r="X31" s="464"/>
      <c r="Y31" s="500">
        <v>-9.188852138822834763349097410</v>
      </c>
      <c r="Z31" s="463"/>
      <c r="AA31" s="464"/>
      <c r="AB31" s="500">
        <v>-2.9784502421899330010838811200</v>
      </c>
      <c r="AC31" s="184"/>
      <c r="AD31" s="463" t="s">
        <v>182</v>
      </c>
      <c r="AE31" s="464"/>
      <c r="AF31" s="464"/>
      <c r="AG31" s="465"/>
    </row>
    <row r="32" ht="21" customHeight="1"/>
    <row r="33" ht="24.95" customHeight="1">
      <c r="A33" s="112"/>
      <c r="B33" s="842" t="s">
        <v>44</v>
      </c>
      <c r="C33" s="842"/>
      <c r="D33" s="842"/>
      <c r="E33" s="842"/>
      <c r="F33" s="842"/>
      <c r="G33" s="842"/>
      <c r="H33" s="842"/>
      <c r="I33" s="842"/>
      <c r="J33" s="842"/>
      <c r="K33" s="842"/>
      <c r="L33" s="842"/>
      <c r="M33" s="842"/>
      <c r="N33" s="842"/>
      <c r="O33" s="972"/>
      <c r="P33" s="433"/>
      <c r="Q33" s="836"/>
      <c r="R33" s="836"/>
      <c r="S33" s="836"/>
      <c r="T33" s="836"/>
      <c r="U33" s="836"/>
      <c r="V33" s="836"/>
      <c r="W33" s="836"/>
      <c r="X33" s="836"/>
      <c r="Y33" s="836"/>
      <c r="Z33" s="836"/>
      <c r="AA33" s="836"/>
      <c r="AB33" s="971"/>
      <c r="AC33" s="433"/>
      <c r="AD33" s="836"/>
      <c r="AE33" s="836"/>
      <c r="AF33" s="836"/>
      <c r="AG33" s="971"/>
      <c r="AH33" s="9"/>
    </row>
    <row r="34" ht="20.1" customHeight="1">
      <c r="A34" s="58"/>
      <c r="B34" s="284">
        <v>2019</v>
      </c>
      <c r="C34" s="285"/>
      <c r="D34" s="454">
        <v>100.23013933023710584209239795</v>
      </c>
      <c r="E34" s="455">
        <v>89.83861201861201861201861202</v>
      </c>
      <c r="F34" s="436">
        <v>108.38789220254737496116806462</v>
      </c>
      <c r="G34" s="454"/>
      <c r="H34" s="455"/>
      <c r="I34" s="436"/>
      <c r="J34" s="454"/>
      <c r="K34" s="455"/>
      <c r="L34" s="436"/>
      <c r="M34" s="454"/>
      <c r="N34" s="455"/>
      <c r="O34" s="436"/>
      <c r="P34" s="75"/>
      <c r="Q34" s="460">
        <v>5.0459288366424970645815999300</v>
      </c>
      <c r="R34" s="461">
        <v>0.2377978730570081267841527500</v>
      </c>
      <c r="S34" s="417">
        <v>1.8440746700946851427512330800</v>
      </c>
      <c r="T34" s="460"/>
      <c r="U34" s="461"/>
      <c r="V34" s="417"/>
      <c r="W34" s="460"/>
      <c r="X34" s="461"/>
      <c r="Y34" s="417"/>
      <c r="Z34" s="460"/>
      <c r="AA34" s="461"/>
      <c r="AB34" s="417"/>
      <c r="AC34" s="75"/>
      <c r="AD34" s="460" t="s">
        <v>199</v>
      </c>
      <c r="AE34" s="461"/>
      <c r="AF34" s="461"/>
      <c r="AG34" s="462"/>
    </row>
    <row r="35" ht="20.1" customHeight="1">
      <c r="A35" s="58"/>
      <c r="B35" s="286">
        <v>2020</v>
      </c>
      <c r="C35" s="287"/>
      <c r="D35" s="437">
        <v>82.805347411444141689373297</v>
      </c>
      <c r="E35" s="147">
        <v>80.86134329816334505666275889</v>
      </c>
      <c r="F35" s="438">
        <v>93.61047409641838236630262943</v>
      </c>
      <c r="G35" s="437">
        <v>0.9891008174386920980926430518</v>
      </c>
      <c r="H35" s="147"/>
      <c r="I35" s="438">
        <v>1.0335193031766757914071489647</v>
      </c>
      <c r="J35" s="437">
        <v>2.4150204359673024523160762943</v>
      </c>
      <c r="K35" s="147"/>
      <c r="L35" s="438">
        <v>1.6344790471274063619862096445</v>
      </c>
      <c r="M35" s="437">
        <v>86.20946866485013623978201635</v>
      </c>
      <c r="N35" s="147"/>
      <c r="O35" s="438">
        <v>96.27847244672246451969598803</v>
      </c>
      <c r="P35" s="75"/>
      <c r="Q35" s="446">
        <v>-17.384782696301863701334335230</v>
      </c>
      <c r="R35" s="148">
        <v>-9.992661861892990774417958310</v>
      </c>
      <c r="S35" s="447">
        <v>-13.633827363736456118300600340</v>
      </c>
      <c r="T35" s="446"/>
      <c r="U35" s="148"/>
      <c r="V35" s="447"/>
      <c r="W35" s="446"/>
      <c r="X35" s="148"/>
      <c r="Y35" s="447"/>
      <c r="Z35" s="446"/>
      <c r="AA35" s="148"/>
      <c r="AB35" s="447"/>
      <c r="AC35" s="75"/>
      <c r="AD35" s="446" t="s">
        <v>182</v>
      </c>
      <c r="AE35" s="148"/>
      <c r="AF35" s="148"/>
      <c r="AG35" s="447"/>
    </row>
    <row r="36" ht="20.1" customHeight="1">
      <c r="A36" s="58"/>
      <c r="B36" s="425">
        <v>2021</v>
      </c>
      <c r="C36" s="426"/>
      <c r="D36" s="457">
        <v>110.82061335947346310040610559</v>
      </c>
      <c r="E36" s="458">
        <v>106.83451166210530615579428945</v>
      </c>
      <c r="F36" s="499">
        <v>118.72301778336626549308424645</v>
      </c>
      <c r="G36" s="457">
        <v>0</v>
      </c>
      <c r="H36" s="458"/>
      <c r="I36" s="499">
        <v>1.2427250858460125094889722296</v>
      </c>
      <c r="J36" s="457">
        <v>0</v>
      </c>
      <c r="K36" s="458"/>
      <c r="L36" s="499">
        <v>1.1926921293916863945628346457</v>
      </c>
      <c r="M36" s="457">
        <v>110.82061335947346310040610559</v>
      </c>
      <c r="N36" s="458"/>
      <c r="O36" s="499">
        <v>121.15843499860396439713605333</v>
      </c>
      <c r="P36" s="184"/>
      <c r="Q36" s="463">
        <v>33.832677265256588842192158310</v>
      </c>
      <c r="R36" s="464">
        <v>32.120624397892580390704881970</v>
      </c>
      <c r="S36" s="500">
        <v>26.826638716844213148676530550</v>
      </c>
      <c r="T36" s="463">
        <v>-100</v>
      </c>
      <c r="U36" s="464"/>
      <c r="V36" s="500">
        <v>20.242077917486980275006849010</v>
      </c>
      <c r="W36" s="463">
        <v>-100</v>
      </c>
      <c r="X36" s="464"/>
      <c r="Y36" s="500">
        <v>-27.029218789446151073707780800</v>
      </c>
      <c r="Z36" s="463">
        <v>28.548076070666977444451197130</v>
      </c>
      <c r="AA36" s="464"/>
      <c r="AB36" s="500">
        <v>25.841667321505929666155343130</v>
      </c>
      <c r="AC36" s="184"/>
      <c r="AD36" s="463" t="s">
        <v>182</v>
      </c>
      <c r="AE36" s="464"/>
      <c r="AF36" s="464"/>
      <c r="AG36" s="465"/>
    </row>
    <row r="37" ht="21" customHeight="1"/>
    <row r="38" ht="24.95" customHeight="1">
      <c r="A38" s="112"/>
      <c r="B38" s="842" t="s">
        <v>45</v>
      </c>
      <c r="C38" s="842"/>
      <c r="D38" s="842"/>
      <c r="E38" s="842"/>
      <c r="F38" s="842"/>
      <c r="G38" s="842"/>
      <c r="H38" s="842"/>
      <c r="I38" s="842"/>
      <c r="J38" s="842"/>
      <c r="K38" s="842"/>
      <c r="L38" s="842"/>
      <c r="M38" s="842"/>
      <c r="N38" s="842"/>
      <c r="O38" s="972"/>
      <c r="P38" s="433"/>
      <c r="Q38" s="836"/>
      <c r="R38" s="836"/>
      <c r="S38" s="836"/>
      <c r="T38" s="836"/>
      <c r="U38" s="836"/>
      <c r="V38" s="836"/>
      <c r="W38" s="836"/>
      <c r="X38" s="836"/>
      <c r="Y38" s="836"/>
      <c r="Z38" s="836"/>
      <c r="AA38" s="836"/>
      <c r="AB38" s="971"/>
      <c r="AC38" s="433"/>
      <c r="AD38" s="836"/>
      <c r="AE38" s="836"/>
      <c r="AF38" s="836"/>
      <c r="AG38" s="971"/>
      <c r="AH38" s="9"/>
    </row>
    <row r="39" ht="20.1" customHeight="1">
      <c r="A39" s="58"/>
      <c r="B39" s="284">
        <v>2019</v>
      </c>
      <c r="C39" s="285"/>
      <c r="D39" s="454">
        <v>116.6432820707550155053477628</v>
      </c>
      <c r="E39" s="455">
        <v>108.77039200807328540472036862</v>
      </c>
      <c r="F39" s="436">
        <v>125.45334903852445990034682297</v>
      </c>
      <c r="G39" s="454"/>
      <c r="H39" s="455"/>
      <c r="I39" s="436"/>
      <c r="J39" s="454"/>
      <c r="K39" s="455"/>
      <c r="L39" s="436"/>
      <c r="M39" s="454"/>
      <c r="N39" s="455"/>
      <c r="O39" s="436"/>
      <c r="P39" s="75"/>
      <c r="Q39" s="460">
        <v>-3.81020631375456560449012300</v>
      </c>
      <c r="R39" s="461">
        <v>0.8050982396988114834137691700</v>
      </c>
      <c r="S39" s="417">
        <v>0.6301183583428540377563113500</v>
      </c>
      <c r="T39" s="460"/>
      <c r="U39" s="461"/>
      <c r="V39" s="417"/>
      <c r="W39" s="460"/>
      <c r="X39" s="461"/>
      <c r="Y39" s="417"/>
      <c r="Z39" s="460"/>
      <c r="AA39" s="461"/>
      <c r="AB39" s="417"/>
      <c r="AC39" s="75"/>
      <c r="AD39" s="460" t="s">
        <v>198</v>
      </c>
      <c r="AE39" s="461"/>
      <c r="AF39" s="461"/>
      <c r="AG39" s="462"/>
    </row>
    <row r="40" ht="20.1" customHeight="1">
      <c r="A40" s="58"/>
      <c r="B40" s="286">
        <v>2020</v>
      </c>
      <c r="C40" s="287"/>
      <c r="D40" s="437">
        <v>131.93076307363927427961579509</v>
      </c>
      <c r="E40" s="147">
        <v>110.99333137787556252329606309</v>
      </c>
      <c r="F40" s="438">
        <v>124.42048332832913750760252827</v>
      </c>
      <c r="G40" s="437"/>
      <c r="H40" s="147"/>
      <c r="I40" s="438">
        <v>1.2115045189883725665663263737</v>
      </c>
      <c r="J40" s="437"/>
      <c r="K40" s="147"/>
      <c r="L40" s="438">
        <v>1.4586185800543025019670826804</v>
      </c>
      <c r="M40" s="437"/>
      <c r="N40" s="147"/>
      <c r="O40" s="438">
        <v>127.09060642737181257613593733</v>
      </c>
      <c r="P40" s="75"/>
      <c r="Q40" s="446">
        <v>13.106182140485465184486223340</v>
      </c>
      <c r="R40" s="148">
        <v>2.0436989595569563706012474600</v>
      </c>
      <c r="S40" s="447">
        <v>-0.8233066060706673116078111400</v>
      </c>
      <c r="T40" s="446"/>
      <c r="U40" s="148"/>
      <c r="V40" s="447"/>
      <c r="W40" s="446"/>
      <c r="X40" s="148"/>
      <c r="Y40" s="447"/>
      <c r="Z40" s="446"/>
      <c r="AA40" s="148"/>
      <c r="AB40" s="447"/>
      <c r="AC40" s="75"/>
      <c r="AD40" s="446" t="s">
        <v>187</v>
      </c>
      <c r="AE40" s="148"/>
      <c r="AF40" s="148"/>
      <c r="AG40" s="447"/>
    </row>
    <row r="41" ht="20.1" customHeight="1">
      <c r="A41" s="58"/>
      <c r="B41" s="425">
        <v>2021</v>
      </c>
      <c r="C41" s="426"/>
      <c r="D41" s="457">
        <v>110.85972143263217737350767482</v>
      </c>
      <c r="E41" s="458">
        <v>105.85886652521366673937615261</v>
      </c>
      <c r="F41" s="499">
        <v>120.66665810504377435475940617</v>
      </c>
      <c r="G41" s="457">
        <v>0.0267907902217168845935190449</v>
      </c>
      <c r="H41" s="458"/>
      <c r="I41" s="499">
        <v>1.3140295719134619013290609001</v>
      </c>
      <c r="J41" s="457">
        <v>0</v>
      </c>
      <c r="K41" s="458"/>
      <c r="L41" s="499">
        <v>1.3245882755052138867202682002</v>
      </c>
      <c r="M41" s="457">
        <v>108.86185423205300652617944503</v>
      </c>
      <c r="N41" s="458"/>
      <c r="O41" s="499">
        <v>123.30527595246245014280873527</v>
      </c>
      <c r="P41" s="184"/>
      <c r="Q41" s="463">
        <v>-15.971287628506290782167078930</v>
      </c>
      <c r="R41" s="464">
        <v>-4.62592192607047201962389400</v>
      </c>
      <c r="S41" s="500">
        <v>-3.0170476137367657778203543700</v>
      </c>
      <c r="T41" s="463"/>
      <c r="U41" s="464"/>
      <c r="V41" s="500">
        <v>8.462622409208025523597811700</v>
      </c>
      <c r="W41" s="463"/>
      <c r="X41" s="464"/>
      <c r="Y41" s="500">
        <v>-9.188852138822834763349097410</v>
      </c>
      <c r="Z41" s="463"/>
      <c r="AA41" s="464"/>
      <c r="AB41" s="500">
        <v>-2.9784502421899330010838811200</v>
      </c>
      <c r="AC41" s="184"/>
      <c r="AD41" s="463" t="s">
        <v>182</v>
      </c>
      <c r="AE41" s="464"/>
      <c r="AF41" s="464"/>
      <c r="AG41" s="465"/>
    </row>
    <row r="42" ht="14.1" customHeight="1"/>
    <row r="43" ht="20.1" customHeight="1">
      <c r="B43" s="167" t="s">
        <v>102</v>
      </c>
    </row>
    <row r="44" ht="14.1" customHeight="1">
      <c r="B44" s="167"/>
    </row>
    <row r="45" ht="24" customHeight="1">
      <c r="B45" s="816" t="s">
        <v>126</v>
      </c>
      <c r="C45" s="816"/>
      <c r="D45" s="816"/>
      <c r="E45" s="816"/>
      <c r="F45" s="816"/>
      <c r="G45" s="816"/>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row>
    <row r="46" ht="14.1" customHeight="1"/>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c r="A49" s="236"/>
      <c r="B49" s="236"/>
      <c r="C49" s="236"/>
      <c r="D49" s="236"/>
      <c r="E49" s="236"/>
      <c r="F49" s="236"/>
      <c r="G49" s="236"/>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row>
    <row r="50">
      <c r="A50" s="236"/>
      <c r="B50" s="236"/>
      <c r="C50" s="236"/>
      <c r="D50" s="236"/>
      <c r="E50" s="236"/>
      <c r="F50" s="236"/>
      <c r="G50" s="236"/>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row>
    <row r="51">
      <c r="A51" s="236"/>
      <c r="B51" s="236"/>
      <c r="C51" s="236"/>
      <c r="D51" s="236"/>
      <c r="E51" s="236"/>
      <c r="F51" s="236"/>
      <c r="G51" s="236"/>
      <c r="H51" s="236"/>
      <c r="I51" s="236"/>
      <c r="J51" s="236"/>
      <c r="K51" s="236"/>
      <c r="L51" s="236"/>
      <c r="M51" s="236"/>
      <c r="N51" s="236"/>
      <c r="O51" s="236"/>
      <c r="P51" s="236"/>
      <c r="Q51" s="236"/>
      <c r="R51" s="236"/>
      <c r="S51" s="236"/>
      <c r="T51" s="236"/>
      <c r="U51" s="236"/>
      <c r="V51" s="236"/>
      <c r="W51" s="236"/>
      <c r="X51" s="236"/>
      <c r="Y51" s="236"/>
      <c r="Z51" s="236"/>
      <c r="AA51" s="236"/>
      <c r="AB51" s="236"/>
      <c r="AC51" s="236"/>
      <c r="AD51" s="236"/>
      <c r="AE51" s="236"/>
      <c r="AF51" s="236"/>
      <c r="AG51" s="236"/>
      <c r="AH51" s="236"/>
    </row>
    <row r="52">
      <c r="A52" s="236"/>
      <c r="B52" s="236"/>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row>
    <row r="53">
      <c r="A53" s="236"/>
      <c r="B53" s="236"/>
      <c r="C53" s="236"/>
      <c r="D53" s="236"/>
      <c r="E53" s="236"/>
      <c r="F53" s="236"/>
      <c r="G53" s="236"/>
      <c r="H53" s="236"/>
      <c r="I53" s="236"/>
      <c r="J53" s="236"/>
      <c r="K53" s="236"/>
      <c r="L53" s="236"/>
      <c r="M53" s="236"/>
      <c r="N53" s="236"/>
      <c r="O53" s="236"/>
      <c r="P53" s="236"/>
      <c r="Q53" s="236"/>
      <c r="R53" s="236"/>
      <c r="S53" s="236"/>
      <c r="T53" s="236"/>
      <c r="U53" s="236"/>
      <c r="V53" s="236"/>
      <c r="W53" s="236"/>
      <c r="X53" s="236"/>
      <c r="Y53" s="236"/>
      <c r="Z53" s="236"/>
      <c r="AA53" s="236"/>
      <c r="AB53" s="236"/>
      <c r="AC53" s="236"/>
      <c r="AD53" s="236"/>
      <c r="AE53" s="236"/>
      <c r="AF53" s="236"/>
      <c r="AG53" s="236"/>
      <c r="AH53" s="236"/>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c r="AD54" s="236"/>
      <c r="AE54" s="236"/>
      <c r="AF54" s="236"/>
      <c r="AG54" s="236"/>
      <c r="AH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c r="AD55" s="236"/>
      <c r="AE55" s="236"/>
      <c r="AF55" s="236"/>
      <c r="AG55" s="236"/>
      <c r="AH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c r="AD58" s="236"/>
      <c r="AE58" s="236"/>
      <c r="AF58" s="236"/>
      <c r="AG58" s="236"/>
      <c r="AH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c r="AD59" s="236"/>
      <c r="AE59" s="236"/>
      <c r="AF59" s="236"/>
      <c r="AG59" s="236"/>
      <c r="AH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c r="AD60" s="236"/>
      <c r="AE60" s="236"/>
      <c r="AF60" s="236"/>
      <c r="AG60" s="236"/>
      <c r="AH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c r="AD61" s="236"/>
      <c r="AE61" s="236"/>
      <c r="AF61" s="236"/>
      <c r="AG61" s="236"/>
      <c r="AH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c r="AD62" s="236"/>
      <c r="AE62" s="236"/>
      <c r="AF62" s="236"/>
      <c r="AG62" s="236"/>
      <c r="AH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4">
    <mergeCell ref="U3:AG3"/>
    <mergeCell ref="AD6:AG6"/>
    <mergeCell ref="Q6:AB6"/>
    <mergeCell ref="Q7:S7"/>
    <mergeCell ref="AD7:AG7"/>
    <mergeCell ref="M7:O7"/>
    <mergeCell ref="T7:V7"/>
    <mergeCell ref="W7:Y7"/>
    <mergeCell ref="D6:O6"/>
    <mergeCell ref="Z7:AB7"/>
    <mergeCell ref="D7:F7"/>
    <mergeCell ref="G7:I7"/>
    <mergeCell ref="J7:L7"/>
    <mergeCell ref="B45:AG45"/>
    <mergeCell ref="B33:O33"/>
    <mergeCell ref="Q28:AB28"/>
    <mergeCell ref="B38:O38"/>
    <mergeCell ref="B28:O28"/>
    <mergeCell ref="Q33:AB33"/>
    <mergeCell ref="B8:C8"/>
    <mergeCell ref="AD38:AG38"/>
    <mergeCell ref="AD33:AG33"/>
    <mergeCell ref="AD28:AG28"/>
    <mergeCell ref="Q38:AB38"/>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7" max="16383" man="1"/>
  </rowBreaks>
  <colBreaks count="1" manualBreakCount="1">
    <brk id="35"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5">
    <pageSetUpPr fitToPage="1"/>
  </sheetPr>
  <dimension ref="A1:AW78"/>
  <sheetViews>
    <sheetView showGridLines="0" zoomScale="75" workbookViewId="0"/>
  </sheetViews>
  <sheetFormatPr defaultRowHeight="12.75"/>
  <cols>
    <col min="1" max="1" width="1.7109375" customWidth="1"/>
    <col min="2" max="2" width="6.7109375" customWidth="1"/>
    <col min="3" max="3" width="6.7109375" style="26" customWidth="1"/>
    <col min="4" max="15" width="8.7109375" customWidth="1"/>
    <col min="16" max="16" width="1.42578125" customWidth="1"/>
    <col min="17" max="28" width="7.7109375" customWidth="1"/>
    <col min="29" max="29" width="1.42578125" customWidth="1"/>
    <col min="30" max="33" width="7.7109375" customWidth="1"/>
    <col min="34" max="34" width="1.7109375" customWidth="1"/>
    <col min="35" max="48" width="9.140625" style="236" customWidth="1"/>
  </cols>
  <sheetData>
    <row r="1" ht="39.95" customHeight="1">
      <c r="B1" s="656" t="s">
        <v>161</v>
      </c>
      <c r="AD1" s="75"/>
      <c r="AG1" s="688"/>
      <c r="AI1" s="236"/>
    </row>
    <row r="2" ht="21" customHeight="1">
      <c r="B2" s="66" t="s">
        <v>170</v>
      </c>
    </row>
    <row r="3" ht="21" customHeight="1">
      <c r="B3" s="66" t="s">
        <v>171</v>
      </c>
      <c r="U3" s="99" t="s">
        <v>259</v>
      </c>
      <c r="V3" s="99"/>
      <c r="W3" s="99"/>
      <c r="X3" s="99"/>
      <c r="Y3" s="99"/>
      <c r="Z3" s="99"/>
      <c r="AA3" s="99"/>
      <c r="AB3" s="99"/>
      <c r="AC3" s="99"/>
      <c r="AD3" s="99"/>
      <c r="AE3" s="99"/>
      <c r="AF3" s="99"/>
      <c r="AG3" s="99"/>
    </row>
    <row r="4" ht="21" customHeight="1">
      <c r="A4" s="54"/>
      <c r="B4" s="211" t="s">
        <v>172</v>
      </c>
      <c r="C4" s="88"/>
      <c r="D4" s="88"/>
      <c r="E4" s="88"/>
      <c r="F4" s="88"/>
      <c r="G4" s="88"/>
      <c r="H4" s="212"/>
      <c r="I4" s="212"/>
      <c r="J4" s="212"/>
      <c r="K4" s="212"/>
      <c r="L4" s="212"/>
      <c r="M4" s="212"/>
      <c r="N4" s="212"/>
      <c r="O4" s="212"/>
      <c r="P4" s="212"/>
      <c r="Q4" s="212"/>
      <c r="R4" s="212"/>
      <c r="S4" s="212"/>
      <c r="T4" s="212"/>
      <c r="U4" s="212"/>
      <c r="V4" s="212"/>
      <c r="W4" s="212"/>
      <c r="X4" s="54"/>
      <c r="Y4" s="54"/>
      <c r="AC4" s="212"/>
    </row>
    <row r="5" ht="24.95" customHeight="1"/>
    <row r="6" ht="24.95" customHeight="1">
      <c r="D6" s="802" t="s">
        <v>92</v>
      </c>
      <c r="E6" s="802"/>
      <c r="F6" s="802"/>
      <c r="G6" s="802"/>
      <c r="H6" s="802"/>
      <c r="I6" s="802"/>
      <c r="J6" s="802"/>
      <c r="K6" s="802"/>
      <c r="L6" s="802"/>
      <c r="M6" s="802"/>
      <c r="N6" s="802"/>
      <c r="O6" s="960"/>
      <c r="Q6" s="802" t="s">
        <v>70</v>
      </c>
      <c r="R6" s="802"/>
      <c r="S6" s="802"/>
      <c r="T6" s="802"/>
      <c r="U6" s="802"/>
      <c r="V6" s="802"/>
      <c r="W6" s="802"/>
      <c r="X6" s="802"/>
      <c r="Y6" s="802"/>
      <c r="Z6" s="802"/>
      <c r="AA6" s="802"/>
      <c r="AB6" s="960"/>
      <c r="AD6" s="802" t="s">
        <v>77</v>
      </c>
      <c r="AE6" s="802"/>
      <c r="AF6" s="802"/>
      <c r="AG6" s="960"/>
    </row>
    <row r="7" ht="24.95" customHeight="1">
      <c r="D7" s="839" t="s">
        <v>20</v>
      </c>
      <c r="E7" s="839"/>
      <c r="F7" s="283"/>
      <c r="G7" s="839" t="s">
        <v>18</v>
      </c>
      <c r="H7" s="839"/>
      <c r="I7" s="283"/>
      <c r="J7" s="839" t="s">
        <v>17</v>
      </c>
      <c r="K7" s="839"/>
      <c r="L7" s="283"/>
      <c r="M7" s="839" t="s">
        <v>103</v>
      </c>
      <c r="N7" s="839"/>
      <c r="O7" s="283"/>
      <c r="Q7" s="839" t="s">
        <v>20</v>
      </c>
      <c r="R7" s="839"/>
      <c r="S7" s="283"/>
      <c r="T7" s="839" t="s">
        <v>18</v>
      </c>
      <c r="U7" s="839"/>
      <c r="V7" s="283"/>
      <c r="W7" s="839" t="s">
        <v>17</v>
      </c>
      <c r="X7" s="839"/>
      <c r="Y7" s="283"/>
      <c r="Z7" s="839" t="s">
        <v>103</v>
      </c>
      <c r="AA7" s="839"/>
      <c r="AB7" s="283"/>
      <c r="AD7" s="839" t="s">
        <v>78</v>
      </c>
      <c r="AE7" s="839"/>
      <c r="AF7" s="839"/>
      <c r="AG7" s="283"/>
    </row>
    <row r="8" ht="30" customHeight="1">
      <c r="A8" s="57"/>
      <c r="B8" s="845"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c r="AC8" s="63"/>
      <c r="AD8" s="412" t="s">
        <v>20</v>
      </c>
      <c r="AE8" s="413" t="s">
        <v>18</v>
      </c>
      <c r="AF8" s="413" t="s">
        <v>17</v>
      </c>
      <c r="AG8" s="414" t="s">
        <v>12</v>
      </c>
    </row>
    <row r="9" ht="20.1" customHeight="1">
      <c r="A9" s="57"/>
      <c r="B9" s="284">
        <v>2020</v>
      </c>
      <c r="C9" s="285" t="s">
        <v>180</v>
      </c>
      <c r="D9" s="434">
        <v>7.5106512477175897748021911138</v>
      </c>
      <c r="E9" s="435">
        <v>39.246247182277497085114652157</v>
      </c>
      <c r="F9" s="436">
        <v>51.054210090984284532671629446</v>
      </c>
      <c r="G9" s="434"/>
      <c r="H9" s="435"/>
      <c r="I9" s="436">
        <v>0.2917189858854003831571091195</v>
      </c>
      <c r="J9" s="434"/>
      <c r="K9" s="435"/>
      <c r="L9" s="436">
        <v>0.7063342435706086947221151515</v>
      </c>
      <c r="M9" s="434"/>
      <c r="N9" s="435"/>
      <c r="O9" s="436">
        <v>52.052263320440293610550853717</v>
      </c>
      <c r="P9" s="75"/>
      <c r="Q9" s="415">
        <v>-89.49988300113000789940536977</v>
      </c>
      <c r="R9" s="416">
        <v>-22.600808245659920969950829230</v>
      </c>
      <c r="S9" s="417">
        <v>-26.039418802517907355159493970</v>
      </c>
      <c r="T9" s="415"/>
      <c r="U9" s="416"/>
      <c r="V9" s="417"/>
      <c r="W9" s="415"/>
      <c r="X9" s="416"/>
      <c r="Y9" s="417"/>
      <c r="Z9" s="415"/>
      <c r="AA9" s="416"/>
      <c r="AB9" s="417"/>
      <c r="AC9" s="75"/>
      <c r="AD9" s="460" t="s">
        <v>181</v>
      </c>
      <c r="AE9" s="461"/>
      <c r="AF9" s="461"/>
      <c r="AG9" s="462"/>
    </row>
    <row r="10" ht="20.1" customHeight="1">
      <c r="A10" s="58"/>
      <c r="B10" s="286"/>
      <c r="C10" s="287" t="s">
        <v>183</v>
      </c>
      <c r="D10" s="437">
        <v>6.9254412659768715763846622033</v>
      </c>
      <c r="E10" s="147">
        <v>27.120312475709288767975126312</v>
      </c>
      <c r="F10" s="438">
        <v>39.872026468155500413564929694</v>
      </c>
      <c r="G10" s="437"/>
      <c r="H10" s="147"/>
      <c r="I10" s="438">
        <v>0.2485268414382104055876937262</v>
      </c>
      <c r="J10" s="437"/>
      <c r="K10" s="147"/>
      <c r="L10" s="438">
        <v>0.6348988127839148615545162921</v>
      </c>
      <c r="M10" s="437"/>
      <c r="N10" s="147"/>
      <c r="O10" s="438">
        <v>40.755452122377625680707139712</v>
      </c>
      <c r="P10" s="75"/>
      <c r="Q10" s="446">
        <v>-86.86858778318513061962114779</v>
      </c>
      <c r="R10" s="148">
        <v>-37.411766158856142748544162430</v>
      </c>
      <c r="S10" s="447">
        <v>-30.499052533013578977614956820</v>
      </c>
      <c r="T10" s="446"/>
      <c r="U10" s="148"/>
      <c r="V10" s="447"/>
      <c r="W10" s="446"/>
      <c r="X10" s="148"/>
      <c r="Y10" s="447"/>
      <c r="Z10" s="446"/>
      <c r="AA10" s="148"/>
      <c r="AB10" s="447"/>
      <c r="AC10" s="75"/>
      <c r="AD10" s="446" t="s">
        <v>181</v>
      </c>
      <c r="AE10" s="148"/>
      <c r="AF10" s="148"/>
      <c r="AG10" s="447"/>
    </row>
    <row r="11" ht="20.1" customHeight="1">
      <c r="A11" s="58"/>
      <c r="B11" s="288"/>
      <c r="C11" s="289" t="s">
        <v>184</v>
      </c>
      <c r="D11" s="439">
        <v>7.1135220125786163522012578616</v>
      </c>
      <c r="E11" s="149">
        <v>39.051567871485943775100401606</v>
      </c>
      <c r="F11" s="442">
        <v>47.019470085470085470085470085</v>
      </c>
      <c r="G11" s="439"/>
      <c r="H11" s="149"/>
      <c r="I11" s="442">
        <v>0.4142643640191728836943695495</v>
      </c>
      <c r="J11" s="439"/>
      <c r="K11" s="149"/>
      <c r="L11" s="442">
        <v>0.4412829523082318780534937265</v>
      </c>
      <c r="M11" s="439"/>
      <c r="N11" s="149"/>
      <c r="O11" s="442">
        <v>47.875017401797490231833333361</v>
      </c>
      <c r="P11" s="75"/>
      <c r="Q11" s="497">
        <v>-87.30262973254525479865117060</v>
      </c>
      <c r="R11" s="216">
        <v>-10.463857882915622440854625690</v>
      </c>
      <c r="S11" s="498">
        <v>-14.732177766324289999144333970</v>
      </c>
      <c r="T11" s="497"/>
      <c r="U11" s="216"/>
      <c r="V11" s="498"/>
      <c r="W11" s="497"/>
      <c r="X11" s="216"/>
      <c r="Y11" s="498"/>
      <c r="Z11" s="497"/>
      <c r="AA11" s="216"/>
      <c r="AB11" s="498"/>
      <c r="AC11" s="75"/>
      <c r="AD11" s="448" t="s">
        <v>181</v>
      </c>
      <c r="AE11" s="150"/>
      <c r="AF11" s="150"/>
      <c r="AG11" s="449"/>
    </row>
    <row r="12" ht="20.1" customHeight="1">
      <c r="A12" s="58"/>
      <c r="B12" s="286"/>
      <c r="C12" s="287" t="s">
        <v>185</v>
      </c>
      <c r="D12" s="437">
        <v>47.37583688374923919659160073</v>
      </c>
      <c r="E12" s="147">
        <v>51.230579867858530897784687136</v>
      </c>
      <c r="F12" s="438">
        <v>60.408337468982630272952853598</v>
      </c>
      <c r="G12" s="437">
        <v>0.6451612903225806451612903226</v>
      </c>
      <c r="H12" s="147"/>
      <c r="I12" s="438">
        <v>0.7056331138940280598743130884</v>
      </c>
      <c r="J12" s="437">
        <v>0</v>
      </c>
      <c r="K12" s="147"/>
      <c r="L12" s="438">
        <v>0.356214426267729187425745221</v>
      </c>
      <c r="M12" s="437">
        <v>48.020998174071819841752891053</v>
      </c>
      <c r="N12" s="147"/>
      <c r="O12" s="438">
        <v>61.470185009144387520252911907</v>
      </c>
      <c r="P12" s="75"/>
      <c r="Q12" s="446">
        <v>-41.549084246335142399545974120</v>
      </c>
      <c r="R12" s="148">
        <v>-14.723735406452745006093662380</v>
      </c>
      <c r="S12" s="447">
        <v>-17.014614689480077014652115260</v>
      </c>
      <c r="T12" s="446"/>
      <c r="U12" s="148"/>
      <c r="V12" s="447"/>
      <c r="W12" s="446"/>
      <c r="X12" s="148"/>
      <c r="Y12" s="447"/>
      <c r="Z12" s="446"/>
      <c r="AA12" s="148"/>
      <c r="AB12" s="447"/>
      <c r="AC12" s="75"/>
      <c r="AD12" s="446" t="s">
        <v>182</v>
      </c>
      <c r="AE12" s="148"/>
      <c r="AF12" s="148"/>
      <c r="AG12" s="447"/>
    </row>
    <row r="13" ht="20.1" customHeight="1">
      <c r="A13" s="58"/>
      <c r="B13" s="288"/>
      <c r="C13" s="289" t="s">
        <v>186</v>
      </c>
      <c r="D13" s="439">
        <v>46.584276729559748427672955975</v>
      </c>
      <c r="E13" s="149">
        <v>39.046356626506024096385542169</v>
      </c>
      <c r="F13" s="442">
        <v>51.965675213675213675213675214</v>
      </c>
      <c r="G13" s="439">
        <v>0.2874213836477987421383647799</v>
      </c>
      <c r="H13" s="149"/>
      <c r="I13" s="442">
        <v>0.4251014069063993882932427798</v>
      </c>
      <c r="J13" s="439">
        <v>0.0830188679245283018867924528</v>
      </c>
      <c r="K13" s="149"/>
      <c r="L13" s="442">
        <v>0.4952801930471422848513059087</v>
      </c>
      <c r="M13" s="439">
        <v>46.954716981132075471698113208</v>
      </c>
      <c r="N13" s="149"/>
      <c r="O13" s="442">
        <v>52.886056813628755348358223903</v>
      </c>
      <c r="P13" s="75"/>
      <c r="Q13" s="448">
        <v>-43.896684277284644440809817270</v>
      </c>
      <c r="R13" s="150">
        <v>-30.480184199512971641563127390</v>
      </c>
      <c r="S13" s="498">
        <v>-27.877207496271236989913268970</v>
      </c>
      <c r="T13" s="448"/>
      <c r="U13" s="150"/>
      <c r="V13" s="498"/>
      <c r="W13" s="448"/>
      <c r="X13" s="150"/>
      <c r="Y13" s="498"/>
      <c r="Z13" s="448"/>
      <c r="AA13" s="150"/>
      <c r="AB13" s="498"/>
      <c r="AC13" s="75"/>
      <c r="AD13" s="448" t="s">
        <v>188</v>
      </c>
      <c r="AE13" s="150"/>
      <c r="AF13" s="150"/>
      <c r="AG13" s="449"/>
    </row>
    <row r="14" ht="20.1" customHeight="1">
      <c r="A14" s="58"/>
      <c r="B14" s="286"/>
      <c r="C14" s="287" t="s">
        <v>189</v>
      </c>
      <c r="D14" s="437">
        <v>55.513694461351186853317102861</v>
      </c>
      <c r="E14" s="147">
        <v>39.656810726778080062184220754</v>
      </c>
      <c r="F14" s="438">
        <v>59.739950372208436724565756824</v>
      </c>
      <c r="G14" s="437">
        <v>0.8441874619598295800365185636</v>
      </c>
      <c r="H14" s="147"/>
      <c r="I14" s="438">
        <v>0.764718734612290000319217544</v>
      </c>
      <c r="J14" s="437">
        <v>4.235240413877054169202678028</v>
      </c>
      <c r="K14" s="147"/>
      <c r="L14" s="438">
        <v>2.1403966836028874436598595801</v>
      </c>
      <c r="M14" s="437">
        <v>60.593122337188070602556299452</v>
      </c>
      <c r="N14" s="147"/>
      <c r="O14" s="438">
        <v>62.645065790423614168544833947</v>
      </c>
      <c r="P14" s="75"/>
      <c r="Q14" s="446">
        <v>-37.032102174658184939153009070</v>
      </c>
      <c r="R14" s="148">
        <v>-41.163681276882404634767049360</v>
      </c>
      <c r="S14" s="447">
        <v>-29.039037882474403775299301230</v>
      </c>
      <c r="T14" s="446">
        <v>0</v>
      </c>
      <c r="U14" s="148"/>
      <c r="V14" s="447">
        <v>-43.661963395618571139833221400</v>
      </c>
      <c r="W14" s="446">
        <v>0</v>
      </c>
      <c r="X14" s="148"/>
      <c r="Y14" s="447">
        <v>180.16528962005081177660577003</v>
      </c>
      <c r="Z14" s="446">
        <v>-31.270624784253837587572588690</v>
      </c>
      <c r="AA14" s="148"/>
      <c r="AB14" s="447">
        <v>-27.417198741600786709074152040</v>
      </c>
      <c r="AC14" s="75"/>
      <c r="AD14" s="446" t="s">
        <v>187</v>
      </c>
      <c r="AE14" s="148"/>
      <c r="AF14" s="148"/>
      <c r="AG14" s="447"/>
    </row>
    <row r="15" ht="20.1" customHeight="1">
      <c r="A15" s="58"/>
      <c r="B15" s="288">
        <v>2021</v>
      </c>
      <c r="C15" s="289" t="s">
        <v>190</v>
      </c>
      <c r="D15" s="439">
        <v>61.895617772367620206938527085</v>
      </c>
      <c r="E15" s="149">
        <v>52.79281849980567431014380101</v>
      </c>
      <c r="F15" s="442">
        <v>69.04077750206782464846980976</v>
      </c>
      <c r="G15" s="439">
        <v>0.0976871576384662203286670724</v>
      </c>
      <c r="H15" s="149"/>
      <c r="I15" s="442">
        <v>0.6030447229453359493334662611</v>
      </c>
      <c r="J15" s="439">
        <v>0</v>
      </c>
      <c r="K15" s="149"/>
      <c r="L15" s="442">
        <v>0.3566171720925644298261863165</v>
      </c>
      <c r="M15" s="439">
        <v>61.993304930006086427267194157</v>
      </c>
      <c r="N15" s="149"/>
      <c r="O15" s="442">
        <v>70.000439397105725027629462337</v>
      </c>
      <c r="P15" s="75"/>
      <c r="Q15" s="448">
        <v>-56.907649411853964550622832950</v>
      </c>
      <c r="R15" s="150">
        <v>-52.672725696611991727173569160</v>
      </c>
      <c r="S15" s="498">
        <v>-49.045760612737691741165787150</v>
      </c>
      <c r="T15" s="448">
        <v>-39.433962271418867923656150960</v>
      </c>
      <c r="U15" s="150"/>
      <c r="V15" s="498">
        <v>-68.932573733367050781629586650</v>
      </c>
      <c r="W15" s="448">
        <v>0</v>
      </c>
      <c r="X15" s="150"/>
      <c r="Y15" s="498">
        <v>-60.209478610748540780437074890</v>
      </c>
      <c r="Z15" s="448">
        <v>-56.888049877872526477586563520</v>
      </c>
      <c r="AA15" s="150"/>
      <c r="AB15" s="498">
        <v>-49.397139599783440725583308070</v>
      </c>
      <c r="AC15" s="75"/>
      <c r="AD15" s="448" t="s">
        <v>188</v>
      </c>
      <c r="AE15" s="150"/>
      <c r="AF15" s="150"/>
      <c r="AG15" s="449"/>
    </row>
    <row r="16" ht="20.1" customHeight="1">
      <c r="A16" s="58"/>
      <c r="B16" s="286"/>
      <c r="C16" s="287" t="s">
        <v>191</v>
      </c>
      <c r="D16" s="437">
        <v>93.34467654986522911051212938</v>
      </c>
      <c r="E16" s="147">
        <v>81.00350086058519793459552496</v>
      </c>
      <c r="F16" s="438">
        <v>105.18406593406593406593406593</v>
      </c>
      <c r="G16" s="437"/>
      <c r="H16" s="147"/>
      <c r="I16" s="438"/>
      <c r="J16" s="437"/>
      <c r="K16" s="147"/>
      <c r="L16" s="438"/>
      <c r="M16" s="437"/>
      <c r="N16" s="147"/>
      <c r="O16" s="438"/>
      <c r="P16" s="75"/>
      <c r="Q16" s="446">
        <v>-49.502749631428667988407491530</v>
      </c>
      <c r="R16" s="148">
        <v>-50.975348784351891137392629140</v>
      </c>
      <c r="S16" s="447">
        <v>-42.640751658292478172045037370</v>
      </c>
      <c r="T16" s="446"/>
      <c r="U16" s="148"/>
      <c r="V16" s="447"/>
      <c r="W16" s="446"/>
      <c r="X16" s="148"/>
      <c r="Y16" s="447"/>
      <c r="Z16" s="446"/>
      <c r="AA16" s="148"/>
      <c r="AB16" s="447"/>
      <c r="AC16" s="75"/>
      <c r="AD16" s="446" t="s">
        <v>188</v>
      </c>
      <c r="AE16" s="148"/>
      <c r="AF16" s="148"/>
      <c r="AG16" s="447"/>
    </row>
    <row r="17" ht="20.1" customHeight="1">
      <c r="A17" s="58"/>
      <c r="B17" s="288"/>
      <c r="C17" s="289" t="s">
        <v>192</v>
      </c>
      <c r="D17" s="439">
        <v>116.08673158855751673767498478</v>
      </c>
      <c r="E17" s="149">
        <v>110.05804974737660318694131364</v>
      </c>
      <c r="F17" s="442">
        <v>134.63076923076923076923076923</v>
      </c>
      <c r="G17" s="439"/>
      <c r="H17" s="149"/>
      <c r="I17" s="442"/>
      <c r="J17" s="439"/>
      <c r="K17" s="149"/>
      <c r="L17" s="442"/>
      <c r="M17" s="439"/>
      <c r="N17" s="149"/>
      <c r="O17" s="442"/>
      <c r="P17" s="75"/>
      <c r="Q17" s="448">
        <v>18.658139411924422948652970010</v>
      </c>
      <c r="R17" s="150">
        <v>26.972372600419901026440552730</v>
      </c>
      <c r="S17" s="498">
        <v>21.066315040505836694388954660</v>
      </c>
      <c r="T17" s="448"/>
      <c r="U17" s="150"/>
      <c r="V17" s="498"/>
      <c r="W17" s="448"/>
      <c r="X17" s="150"/>
      <c r="Y17" s="498"/>
      <c r="Z17" s="448"/>
      <c r="AA17" s="150"/>
      <c r="AB17" s="498"/>
      <c r="AC17" s="75"/>
      <c r="AD17" s="448" t="s">
        <v>182</v>
      </c>
      <c r="AE17" s="150"/>
      <c r="AF17" s="150"/>
      <c r="AG17" s="449"/>
    </row>
    <row r="18" ht="20.1" customHeight="1">
      <c r="A18" s="58"/>
      <c r="B18" s="286"/>
      <c r="C18" s="287" t="s">
        <v>193</v>
      </c>
      <c r="D18" s="437">
        <v>98.91981132075471698113207547</v>
      </c>
      <c r="E18" s="147">
        <v>89.6052779116465863453815261</v>
      </c>
      <c r="F18" s="438">
        <v>110.78769230769230769230769231</v>
      </c>
      <c r="G18" s="437">
        <v>0</v>
      </c>
      <c r="H18" s="147"/>
      <c r="I18" s="438">
        <v>0.8265696848029856219615102749</v>
      </c>
      <c r="J18" s="437">
        <v>0</v>
      </c>
      <c r="K18" s="147"/>
      <c r="L18" s="438">
        <v>0.4108853209898933066416923767</v>
      </c>
      <c r="M18" s="437">
        <v>98.91981132075471698113207547</v>
      </c>
      <c r="N18" s="147"/>
      <c r="O18" s="438">
        <v>112.02514731348518662091089496</v>
      </c>
      <c r="P18" s="75"/>
      <c r="Q18" s="446">
        <v>3925.6590734620175675182615997</v>
      </c>
      <c r="R18" s="148">
        <v>808.1624136938422133096468931</v>
      </c>
      <c r="S18" s="447">
        <v>509.16470929989782932052785234</v>
      </c>
      <c r="T18" s="446"/>
      <c r="U18" s="148"/>
      <c r="V18" s="447">
        <v>570.02021473327684688905781883</v>
      </c>
      <c r="W18" s="446"/>
      <c r="X18" s="148"/>
      <c r="Y18" s="447">
        <v>-31.113419833615612289080949970</v>
      </c>
      <c r="Z18" s="446"/>
      <c r="AA18" s="148"/>
      <c r="AB18" s="447">
        <v>492.51711173880928465258706424</v>
      </c>
      <c r="AC18" s="75"/>
      <c r="AD18" s="446" t="s">
        <v>182</v>
      </c>
      <c r="AE18" s="148"/>
      <c r="AF18" s="148"/>
      <c r="AG18" s="447"/>
    </row>
    <row r="19" ht="20.1" customHeight="1">
      <c r="A19" s="58"/>
      <c r="B19" s="288"/>
      <c r="C19" s="289" t="s">
        <v>194</v>
      </c>
      <c r="D19" s="439">
        <v>84.32684114424832623250152161</v>
      </c>
      <c r="E19" s="149">
        <v>70.973804119704624951418577536</v>
      </c>
      <c r="F19" s="442">
        <v>90.70678246484698097601323408</v>
      </c>
      <c r="G19" s="439"/>
      <c r="H19" s="149"/>
      <c r="I19" s="442">
        <v>1.015104877840570112915856162</v>
      </c>
      <c r="J19" s="439"/>
      <c r="K19" s="149"/>
      <c r="L19" s="442">
        <v>0.6356258358110600344456525586</v>
      </c>
      <c r="M19" s="439"/>
      <c r="N19" s="149"/>
      <c r="O19" s="442">
        <v>92.3575131784986111233747428</v>
      </c>
      <c r="P19" s="75"/>
      <c r="Q19" s="448">
        <v>983.2180133699496328292833441</v>
      </c>
      <c r="R19" s="150">
        <v>316.55494777788818763723576199</v>
      </c>
      <c r="S19" s="498">
        <v>218.58803255174656533402279648</v>
      </c>
      <c r="T19" s="448"/>
      <c r="U19" s="150"/>
      <c r="V19" s="498">
        <v>452.20006013178444492960893722</v>
      </c>
      <c r="W19" s="448"/>
      <c r="X19" s="150"/>
      <c r="Y19" s="498">
        <v>108.36555878272766055862752312</v>
      </c>
      <c r="Z19" s="448"/>
      <c r="AA19" s="150"/>
      <c r="AB19" s="498">
        <v>218.90988568740398736619072139</v>
      </c>
      <c r="AC19" s="75"/>
      <c r="AD19" s="448" t="s">
        <v>188</v>
      </c>
      <c r="AE19" s="150"/>
      <c r="AF19" s="150"/>
      <c r="AG19" s="449"/>
    </row>
    <row r="20" ht="20.1" customHeight="1">
      <c r="A20" s="58"/>
      <c r="B20" s="286"/>
      <c r="C20" s="287" t="s">
        <v>195</v>
      </c>
      <c r="D20" s="437">
        <v>84.33522012578616352201257862</v>
      </c>
      <c r="E20" s="147">
        <v>67.472400000</v>
      </c>
      <c r="F20" s="438">
        <v>88.35852991452991452991452991</v>
      </c>
      <c r="G20" s="437">
        <v>0.1361635220125786163522012579</v>
      </c>
      <c r="H20" s="147"/>
      <c r="I20" s="438">
        <v>0.9795164056290484627137050717</v>
      </c>
      <c r="J20" s="437">
        <v>0</v>
      </c>
      <c r="K20" s="147"/>
      <c r="L20" s="438">
        <v>0.6999134191694273672580356519</v>
      </c>
      <c r="M20" s="437">
        <v>84.47138364779874213836477987</v>
      </c>
      <c r="N20" s="147"/>
      <c r="O20" s="438">
        <v>90.03795973932839035988627064</v>
      </c>
      <c r="P20" s="75"/>
      <c r="Q20" s="446">
        <v>911.0688030103812183658610210</v>
      </c>
      <c r="R20" s="148">
        <v>137.15269861201960380992682618</v>
      </c>
      <c r="S20" s="447">
        <v>132.54744887111014874363030645</v>
      </c>
      <c r="T20" s="446"/>
      <c r="U20" s="148"/>
      <c r="V20" s="447">
        <v>153.77202936658577151289799342</v>
      </c>
      <c r="W20" s="446"/>
      <c r="X20" s="148"/>
      <c r="Y20" s="447">
        <v>54.952823846751861516600281170</v>
      </c>
      <c r="Z20" s="446"/>
      <c r="AA20" s="148"/>
      <c r="AB20" s="447">
        <v>131.85586350141626210072551977</v>
      </c>
      <c r="AC20" s="75"/>
      <c r="AD20" s="446" t="s">
        <v>187</v>
      </c>
      <c r="AE20" s="148"/>
      <c r="AF20" s="148"/>
      <c r="AG20" s="447"/>
    </row>
    <row r="21" ht="20.1" customHeight="1">
      <c r="A21" s="58"/>
      <c r="B21" s="288"/>
      <c r="C21" s="289" t="s">
        <v>180</v>
      </c>
      <c r="D21" s="439">
        <v>89.38800973828362751065124772</v>
      </c>
      <c r="E21" s="149">
        <v>79.93236144578313253012048193</v>
      </c>
      <c r="F21" s="442">
        <v>99.30557485525227460711331679</v>
      </c>
      <c r="G21" s="439">
        <v>0</v>
      </c>
      <c r="H21" s="149"/>
      <c r="I21" s="442">
        <v>0.9763194392240674903198808302</v>
      </c>
      <c r="J21" s="439">
        <v>0</v>
      </c>
      <c r="K21" s="149"/>
      <c r="L21" s="442">
        <v>0.5563489281246953791813214847</v>
      </c>
      <c r="M21" s="439">
        <v>89.38800973828362751065124772</v>
      </c>
      <c r="N21" s="149"/>
      <c r="O21" s="442">
        <v>100.83824322260103747661451911</v>
      </c>
      <c r="P21" s="75"/>
      <c r="Q21" s="448">
        <v>1090.1499189655101566173503439</v>
      </c>
      <c r="R21" s="150">
        <v>103.66880194810705487003972864</v>
      </c>
      <c r="S21" s="498">
        <v>94.51006034222862266536935968</v>
      </c>
      <c r="T21" s="448"/>
      <c r="U21" s="150"/>
      <c r="V21" s="498">
        <v>234.67805882156245707690869571</v>
      </c>
      <c r="W21" s="448"/>
      <c r="X21" s="150"/>
      <c r="Y21" s="498">
        <v>-21.234325934824975660953289130</v>
      </c>
      <c r="Z21" s="448"/>
      <c r="AA21" s="150"/>
      <c r="AB21" s="498">
        <v>93.72499251743610349995588760</v>
      </c>
      <c r="AC21" s="75"/>
      <c r="AD21" s="448" t="s">
        <v>182</v>
      </c>
      <c r="AE21" s="150"/>
      <c r="AF21" s="150"/>
      <c r="AG21" s="449"/>
    </row>
    <row r="22" ht="20.1" customHeight="1">
      <c r="A22" s="58"/>
      <c r="B22" s="286"/>
      <c r="C22" s="287" t="s">
        <v>183</v>
      </c>
      <c r="D22" s="437">
        <v>41.653682288496652465003043214</v>
      </c>
      <c r="E22" s="147">
        <v>41.017477652545666537116206763</v>
      </c>
      <c r="F22" s="438">
        <v>65.909594706368899917287014061</v>
      </c>
      <c r="G22" s="437">
        <v>0</v>
      </c>
      <c r="H22" s="147"/>
      <c r="I22" s="438">
        <v>0.7932597050534980255597500959</v>
      </c>
      <c r="J22" s="437">
        <v>0</v>
      </c>
      <c r="K22" s="147"/>
      <c r="L22" s="438">
        <v>0.6159909520671857011245108402</v>
      </c>
      <c r="M22" s="437">
        <v>41.653682288496652465003043214</v>
      </c>
      <c r="N22" s="147"/>
      <c r="O22" s="438">
        <v>67.318845363489583643971274998</v>
      </c>
      <c r="P22" s="75"/>
      <c r="Q22" s="446">
        <v>501.45889176755675722747575193</v>
      </c>
      <c r="R22" s="148">
        <v>51.242644011928804404502736590</v>
      </c>
      <c r="S22" s="447">
        <v>65.302846492979746344356420910</v>
      </c>
      <c r="T22" s="446"/>
      <c r="U22" s="148"/>
      <c r="V22" s="447">
        <v>219.18472088765621175264737256</v>
      </c>
      <c r="W22" s="446"/>
      <c r="X22" s="148"/>
      <c r="Y22" s="447">
        <v>-2.9780904219095586369143640300</v>
      </c>
      <c r="Z22" s="446"/>
      <c r="AA22" s="148"/>
      <c r="AB22" s="447">
        <v>65.177520694193989835465035300</v>
      </c>
      <c r="AC22" s="75"/>
      <c r="AD22" s="446" t="s">
        <v>196</v>
      </c>
      <c r="AE22" s="148"/>
      <c r="AF22" s="148"/>
      <c r="AG22" s="447"/>
    </row>
    <row r="23" ht="20.1" customHeight="1">
      <c r="A23" s="58"/>
      <c r="B23" s="288"/>
      <c r="C23" s="289" t="s">
        <v>184</v>
      </c>
      <c r="D23" s="439">
        <v>55.445597484276729559748427673</v>
      </c>
      <c r="E23" s="149">
        <v>48.212531726907630522088353414</v>
      </c>
      <c r="F23" s="442">
        <v>69.619264957264957264957264957</v>
      </c>
      <c r="G23" s="439">
        <v>0</v>
      </c>
      <c r="H23" s="149"/>
      <c r="I23" s="442">
        <v>0.7256260731063075801448722243</v>
      </c>
      <c r="J23" s="439">
        <v>0</v>
      </c>
      <c r="K23" s="149"/>
      <c r="L23" s="442">
        <v>0.5064825810410274281207905261</v>
      </c>
      <c r="M23" s="439">
        <v>55.445597484276729559748427673</v>
      </c>
      <c r="N23" s="149"/>
      <c r="O23" s="442">
        <v>70.851373611412292273222927708</v>
      </c>
      <c r="P23" s="75"/>
      <c r="Q23" s="448">
        <v>679.43945890751947821910121902</v>
      </c>
      <c r="R23" s="150">
        <v>23.458632661182704601536432100</v>
      </c>
      <c r="S23" s="498">
        <v>48.064758770504194360710953950</v>
      </c>
      <c r="T23" s="448"/>
      <c r="U23" s="150"/>
      <c r="V23" s="498">
        <v>75.160148003053330492330792010</v>
      </c>
      <c r="W23" s="448"/>
      <c r="X23" s="150"/>
      <c r="Y23" s="498">
        <v>14.775016438138398513608413900</v>
      </c>
      <c r="Z23" s="448"/>
      <c r="AA23" s="150"/>
      <c r="AB23" s="498">
        <v>47.992371505119138789348582480</v>
      </c>
      <c r="AC23" s="75"/>
      <c r="AD23" s="448" t="s">
        <v>188</v>
      </c>
      <c r="AE23" s="150"/>
      <c r="AF23" s="150"/>
      <c r="AG23" s="449"/>
    </row>
    <row r="24" ht="20.1" customHeight="1">
      <c r="A24" s="59"/>
      <c r="B24" s="286"/>
      <c r="C24" s="287" t="s">
        <v>185</v>
      </c>
      <c r="D24" s="437">
        <v>67.9050517346317711503347535</v>
      </c>
      <c r="E24" s="147">
        <v>53.077626117372716673144189662</v>
      </c>
      <c r="F24" s="438">
        <v>76.541224152191894127377998346</v>
      </c>
      <c r="G24" s="437">
        <v>0</v>
      </c>
      <c r="H24" s="147"/>
      <c r="I24" s="438">
        <v>0.770028495196976981331193512</v>
      </c>
      <c r="J24" s="437">
        <v>0</v>
      </c>
      <c r="K24" s="147"/>
      <c r="L24" s="438">
        <v>1.1761401804909059023719254391</v>
      </c>
      <c r="M24" s="437">
        <v>67.9050517346317711503347535</v>
      </c>
      <c r="N24" s="147"/>
      <c r="O24" s="438">
        <v>78.487392827879777011081117297</v>
      </c>
      <c r="P24" s="96"/>
      <c r="Q24" s="446">
        <v>43.332669565980788593920590010</v>
      </c>
      <c r="R24" s="148">
        <v>3.6053588583916007296413474600</v>
      </c>
      <c r="S24" s="447">
        <v>26.706390804863443356450036030</v>
      </c>
      <c r="T24" s="446">
        <v>-100</v>
      </c>
      <c r="U24" s="148"/>
      <c r="V24" s="447">
        <v>9.125901269154849016956474780</v>
      </c>
      <c r="W24" s="446">
        <v>0</v>
      </c>
      <c r="X24" s="148"/>
      <c r="Y24" s="447">
        <v>230.17758228027888896647009243</v>
      </c>
      <c r="Z24" s="446">
        <v>41.406997598096958193263599570</v>
      </c>
      <c r="AA24" s="148"/>
      <c r="AB24" s="447">
        <v>27.683677568662860462080595650</v>
      </c>
      <c r="AC24" s="96"/>
      <c r="AD24" s="446" t="s">
        <v>182</v>
      </c>
      <c r="AE24" s="148"/>
      <c r="AF24" s="148"/>
      <c r="AG24" s="447"/>
    </row>
    <row r="25" ht="20.1" customHeight="1">
      <c r="A25" s="60"/>
      <c r="B25" s="288"/>
      <c r="C25" s="289" t="s">
        <v>186</v>
      </c>
      <c r="D25" s="439">
        <v>85.10188679245283018867924528</v>
      </c>
      <c r="E25" s="149">
        <v>67.999305220883534136546184739</v>
      </c>
      <c r="F25" s="442">
        <v>95.44649572649572649572649573</v>
      </c>
      <c r="G25" s="439">
        <v>0</v>
      </c>
      <c r="H25" s="149"/>
      <c r="I25" s="442">
        <v>1.2831296072254750318644405221</v>
      </c>
      <c r="J25" s="439">
        <v>0</v>
      </c>
      <c r="K25" s="149"/>
      <c r="L25" s="442">
        <v>0.9594009105391520988903640779</v>
      </c>
      <c r="M25" s="439">
        <v>85.10188679245283018867924528</v>
      </c>
      <c r="N25" s="149"/>
      <c r="O25" s="442">
        <v>97.68902624426035362648130033</v>
      </c>
      <c r="P25" s="96"/>
      <c r="Q25" s="448">
        <v>82.68371383423980669800603021</v>
      </c>
      <c r="R25" s="150">
        <v>74.150192478480138476604877500</v>
      </c>
      <c r="S25" s="498">
        <v>83.67219387410679874120805093</v>
      </c>
      <c r="T25" s="448">
        <v>-100</v>
      </c>
      <c r="U25" s="150"/>
      <c r="V25" s="498">
        <v>201.84082818792360761402140683</v>
      </c>
      <c r="W25" s="448">
        <v>-100</v>
      </c>
      <c r="X25" s="150"/>
      <c r="Y25" s="498">
        <v>93.70871763069921491699226460</v>
      </c>
      <c r="Z25" s="448">
        <v>81.24246564345741066928951120</v>
      </c>
      <c r="AA25" s="150"/>
      <c r="AB25" s="498">
        <v>84.71603316649422256763541891</v>
      </c>
      <c r="AC25" s="96"/>
      <c r="AD25" s="448" t="s">
        <v>182</v>
      </c>
      <c r="AE25" s="150"/>
      <c r="AF25" s="150"/>
      <c r="AG25" s="449"/>
    </row>
    <row r="26" ht="20.1" customHeight="1">
      <c r="A26" s="60"/>
      <c r="B26" s="290"/>
      <c r="C26" s="291" t="s">
        <v>189</v>
      </c>
      <c r="D26" s="443">
        <v>90.56908094948265368228849665</v>
      </c>
      <c r="E26" s="444">
        <v>84.41357714729887291099883405</v>
      </c>
      <c r="F26" s="445">
        <v>104.4290984284532671629445823</v>
      </c>
      <c r="G26" s="443">
        <v>0</v>
      </c>
      <c r="H26" s="444"/>
      <c r="I26" s="445">
        <v>0.8493789787472496794472670259</v>
      </c>
      <c r="J26" s="443">
        <v>0</v>
      </c>
      <c r="K26" s="444"/>
      <c r="L26" s="445">
        <v>0.6413614546050007341573750282</v>
      </c>
      <c r="M26" s="443">
        <v>90.56908094948265368228849665</v>
      </c>
      <c r="N26" s="444"/>
      <c r="O26" s="445">
        <v>105.91983886180551757654922435</v>
      </c>
      <c r="P26" s="453"/>
      <c r="Q26" s="450">
        <v>63.147277132595638460831341530</v>
      </c>
      <c r="R26" s="451">
        <v>112.86022652914025736615588473</v>
      </c>
      <c r="S26" s="452">
        <v>74.806135220777439337011418800</v>
      </c>
      <c r="T26" s="450">
        <v>-100</v>
      </c>
      <c r="U26" s="451"/>
      <c r="V26" s="452">
        <v>11.070768939842013313121598770</v>
      </c>
      <c r="W26" s="450">
        <v>-100</v>
      </c>
      <c r="X26" s="451"/>
      <c r="Y26" s="452">
        <v>-70.035392994242782980297128120</v>
      </c>
      <c r="Z26" s="450">
        <v>49.470892827517293246418601480</v>
      </c>
      <c r="AA26" s="451"/>
      <c r="AB26" s="452">
        <v>69.079300221657888972683275070</v>
      </c>
      <c r="AC26" s="453"/>
      <c r="AD26" s="450" t="s">
        <v>182</v>
      </c>
      <c r="AE26" s="451"/>
      <c r="AF26" s="451"/>
      <c r="AG26" s="452"/>
    </row>
    <row r="27" ht="21" customHeight="1">
      <c r="A27" s="112"/>
      <c r="B27" s="114"/>
      <c r="C27" s="114"/>
      <c r="D27" s="151"/>
      <c r="E27" s="151"/>
      <c r="F27" s="151"/>
      <c r="G27" s="151"/>
      <c r="H27" s="151"/>
      <c r="I27" s="151"/>
      <c r="J27" s="151"/>
      <c r="K27" s="151"/>
      <c r="L27" s="151"/>
      <c r="M27" s="151"/>
      <c r="N27" s="151"/>
      <c r="O27" s="151"/>
      <c r="P27" s="152"/>
      <c r="Q27" s="151"/>
      <c r="R27" s="151"/>
      <c r="S27" s="151"/>
      <c r="T27" s="151"/>
      <c r="U27" s="151"/>
      <c r="V27" s="151"/>
      <c r="W27" s="151"/>
      <c r="X27" s="151"/>
      <c r="Y27" s="151"/>
      <c r="Z27" s="151"/>
      <c r="AA27" s="151"/>
      <c r="AB27" s="151"/>
      <c r="AC27" s="152"/>
      <c r="AD27" s="151"/>
      <c r="AE27" s="151"/>
      <c r="AF27" s="151"/>
      <c r="AG27" s="151"/>
      <c r="AH27" s="9"/>
    </row>
    <row r="28" ht="24.95" customHeight="1">
      <c r="A28" s="112"/>
      <c r="B28" s="847" t="s">
        <v>58</v>
      </c>
      <c r="C28" s="847"/>
      <c r="D28" s="847"/>
      <c r="E28" s="847"/>
      <c r="F28" s="847"/>
      <c r="G28" s="847"/>
      <c r="H28" s="847"/>
      <c r="I28" s="847"/>
      <c r="J28" s="847"/>
      <c r="K28" s="847"/>
      <c r="L28" s="847"/>
      <c r="M28" s="847"/>
      <c r="N28" s="847"/>
      <c r="O28" s="973"/>
      <c r="P28" s="501"/>
      <c r="Q28" s="836"/>
      <c r="R28" s="836"/>
      <c r="S28" s="836"/>
      <c r="T28" s="836"/>
      <c r="U28" s="836"/>
      <c r="V28" s="836"/>
      <c r="W28" s="836"/>
      <c r="X28" s="836"/>
      <c r="Y28" s="836"/>
      <c r="Z28" s="836"/>
      <c r="AA28" s="836"/>
      <c r="AB28" s="971"/>
      <c r="AC28" s="501"/>
      <c r="AD28" s="836"/>
      <c r="AE28" s="836"/>
      <c r="AF28" s="836"/>
      <c r="AG28" s="971"/>
      <c r="AH28" s="9"/>
    </row>
    <row r="29" ht="20.1" customHeight="1">
      <c r="A29" s="58"/>
      <c r="B29" s="284">
        <v>2019</v>
      </c>
      <c r="C29" s="285"/>
      <c r="D29" s="454">
        <v>95.27425691393124838459550271</v>
      </c>
      <c r="E29" s="455">
        <v>74.136138887852111737324510656</v>
      </c>
      <c r="F29" s="436">
        <v>93.52842678367822564682989928</v>
      </c>
      <c r="G29" s="454"/>
      <c r="H29" s="455"/>
      <c r="I29" s="436"/>
      <c r="J29" s="454"/>
      <c r="K29" s="455"/>
      <c r="L29" s="436"/>
      <c r="M29" s="454"/>
      <c r="N29" s="455"/>
      <c r="O29" s="436"/>
      <c r="P29" s="75"/>
      <c r="Q29" s="460">
        <v>2.6020137061914337303177515900</v>
      </c>
      <c r="R29" s="461">
        <v>2.9808447776775698308533382800</v>
      </c>
      <c r="S29" s="417">
        <v>-2.7917936786625973683492243300</v>
      </c>
      <c r="T29" s="460"/>
      <c r="U29" s="461"/>
      <c r="V29" s="417"/>
      <c r="W29" s="460"/>
      <c r="X29" s="461"/>
      <c r="Y29" s="417"/>
      <c r="Z29" s="460"/>
      <c r="AA29" s="461"/>
      <c r="AB29" s="417"/>
      <c r="AC29" s="75"/>
      <c r="AD29" s="460" t="s">
        <v>199</v>
      </c>
      <c r="AE29" s="461"/>
      <c r="AF29" s="461"/>
      <c r="AG29" s="462"/>
    </row>
    <row r="30" ht="20.1" customHeight="1">
      <c r="A30" s="58"/>
      <c r="B30" s="286">
        <v>2020</v>
      </c>
      <c r="C30" s="287"/>
      <c r="D30" s="437">
        <v>50.982214661305289205072687906</v>
      </c>
      <c r="E30" s="147">
        <v>53.882227569133402032781647136</v>
      </c>
      <c r="F30" s="438">
        <v>68.118444678609062170706006322</v>
      </c>
      <c r="G30" s="437"/>
      <c r="H30" s="147"/>
      <c r="I30" s="438">
        <v>0.6632814898879608052428522613</v>
      </c>
      <c r="J30" s="437"/>
      <c r="K30" s="147"/>
      <c r="L30" s="438">
        <v>0.7985729230003515544067706489</v>
      </c>
      <c r="M30" s="437"/>
      <c r="N30" s="147"/>
      <c r="O30" s="438">
        <v>69.580299091497374530355629232</v>
      </c>
      <c r="P30" s="75"/>
      <c r="Q30" s="446">
        <v>-46.488992606493623381516711090</v>
      </c>
      <c r="R30" s="148">
        <v>-27.319889628177418627648304080</v>
      </c>
      <c r="S30" s="447">
        <v>-27.168191510219386097339716630</v>
      </c>
      <c r="T30" s="446"/>
      <c r="U30" s="148"/>
      <c r="V30" s="447"/>
      <c r="W30" s="446"/>
      <c r="X30" s="148"/>
      <c r="Y30" s="447"/>
      <c r="Z30" s="446"/>
      <c r="AA30" s="148"/>
      <c r="AB30" s="447"/>
      <c r="AC30" s="75"/>
      <c r="AD30" s="446" t="s">
        <v>196</v>
      </c>
      <c r="AE30" s="148"/>
      <c r="AF30" s="148"/>
      <c r="AG30" s="447"/>
    </row>
    <row r="31" ht="20.1" customHeight="1">
      <c r="A31" s="58"/>
      <c r="B31" s="425">
        <v>2021</v>
      </c>
      <c r="C31" s="426"/>
      <c r="D31" s="457">
        <v>80.64192297751356939777720341</v>
      </c>
      <c r="E31" s="458">
        <v>70.484988017824723551741211421</v>
      </c>
      <c r="F31" s="499">
        <v>92.40819669827889005971197752</v>
      </c>
      <c r="G31" s="457">
        <v>0.0194882398552597570431636082</v>
      </c>
      <c r="H31" s="458"/>
      <c r="I31" s="499">
        <v>1.0063020311959632618667068025</v>
      </c>
      <c r="J31" s="457">
        <v>0</v>
      </c>
      <c r="K31" s="458"/>
      <c r="L31" s="499">
        <v>1.0143880325297870359070504353</v>
      </c>
      <c r="M31" s="457">
        <v>74.96343053173241852487135506</v>
      </c>
      <c r="N31" s="458"/>
      <c r="O31" s="499">
        <v>94.42888676200464035748573476</v>
      </c>
      <c r="P31" s="453"/>
      <c r="Q31" s="463">
        <v>58.176578858446307190330678770</v>
      </c>
      <c r="R31" s="464">
        <v>30.813055060563156014461485680</v>
      </c>
      <c r="S31" s="500">
        <v>35.658113062158223725583443040</v>
      </c>
      <c r="T31" s="463"/>
      <c r="U31" s="464"/>
      <c r="V31" s="500">
        <v>51.715681278498958736992006400</v>
      </c>
      <c r="W31" s="463"/>
      <c r="X31" s="464"/>
      <c r="Y31" s="500">
        <v>27.025097309715200036534476300</v>
      </c>
      <c r="Z31" s="463"/>
      <c r="AA31" s="464"/>
      <c r="AB31" s="500">
        <v>35.712102412535000244848343550</v>
      </c>
      <c r="AC31" s="453"/>
      <c r="AD31" s="463" t="s">
        <v>182</v>
      </c>
      <c r="AE31" s="464"/>
      <c r="AF31" s="464"/>
      <c r="AG31" s="465"/>
    </row>
    <row r="32" ht="21" customHeight="1"/>
    <row r="33" ht="24.95" customHeight="1">
      <c r="A33" s="112"/>
      <c r="B33" s="842" t="s">
        <v>44</v>
      </c>
      <c r="C33" s="842"/>
      <c r="D33" s="842"/>
      <c r="E33" s="842"/>
      <c r="F33" s="842"/>
      <c r="G33" s="842"/>
      <c r="H33" s="842"/>
      <c r="I33" s="842"/>
      <c r="J33" s="842"/>
      <c r="K33" s="842"/>
      <c r="L33" s="842"/>
      <c r="M33" s="842"/>
      <c r="N33" s="842"/>
      <c r="O33" s="972"/>
      <c r="P33" s="501"/>
      <c r="Q33" s="836"/>
      <c r="R33" s="836"/>
      <c r="S33" s="836"/>
      <c r="T33" s="836"/>
      <c r="U33" s="836"/>
      <c r="V33" s="836"/>
      <c r="W33" s="836"/>
      <c r="X33" s="836"/>
      <c r="Y33" s="836"/>
      <c r="Z33" s="836"/>
      <c r="AA33" s="836"/>
      <c r="AB33" s="971"/>
      <c r="AC33" s="501"/>
      <c r="AD33" s="836"/>
      <c r="AE33" s="836"/>
      <c r="AF33" s="836"/>
      <c r="AG33" s="971"/>
      <c r="AH33" s="9"/>
    </row>
    <row r="34" ht="20.1" customHeight="1">
      <c r="A34" s="58"/>
      <c r="B34" s="284">
        <v>2019</v>
      </c>
      <c r="C34" s="285"/>
      <c r="D34" s="454">
        <v>84.09382690730106644790812141</v>
      </c>
      <c r="E34" s="455">
        <v>60.81083497140814867762687634</v>
      </c>
      <c r="F34" s="436">
        <v>76.309134552294300336818161935</v>
      </c>
      <c r="G34" s="454"/>
      <c r="H34" s="455"/>
      <c r="I34" s="436"/>
      <c r="J34" s="454"/>
      <c r="K34" s="455"/>
      <c r="L34" s="436"/>
      <c r="M34" s="454"/>
      <c r="N34" s="455"/>
      <c r="O34" s="436"/>
      <c r="P34" s="75"/>
      <c r="Q34" s="460">
        <v>19.889216033147661153486832420</v>
      </c>
      <c r="R34" s="461">
        <v>17.781498618963948483665306930</v>
      </c>
      <c r="S34" s="417">
        <v>-2.39831461836105080892482800</v>
      </c>
      <c r="T34" s="460"/>
      <c r="U34" s="461"/>
      <c r="V34" s="417"/>
      <c r="W34" s="460"/>
      <c r="X34" s="461"/>
      <c r="Y34" s="417"/>
      <c r="Z34" s="460"/>
      <c r="AA34" s="461"/>
      <c r="AB34" s="417"/>
      <c r="AC34" s="75"/>
      <c r="AD34" s="460" t="s">
        <v>197</v>
      </c>
      <c r="AE34" s="461"/>
      <c r="AF34" s="461"/>
      <c r="AG34" s="462"/>
    </row>
    <row r="35" ht="20.1" customHeight="1">
      <c r="A35" s="58"/>
      <c r="B35" s="286">
        <v>2020</v>
      </c>
      <c r="C35" s="287"/>
      <c r="D35" s="437">
        <v>49.859823625922887612797374897</v>
      </c>
      <c r="E35" s="147">
        <v>43.3576066003143006809848088</v>
      </c>
      <c r="F35" s="438">
        <v>57.430078037904124860646599777</v>
      </c>
      <c r="G35" s="437">
        <v>0.5955701394585726004922067268</v>
      </c>
      <c r="H35" s="147"/>
      <c r="I35" s="438">
        <v>0.6340646685966069729869210109</v>
      </c>
      <c r="J35" s="437">
        <v>1.4541632485643970467596390484</v>
      </c>
      <c r="K35" s="147"/>
      <c r="L35" s="438">
        <v>1.0027538064935150446651405011</v>
      </c>
      <c r="M35" s="437">
        <v>51.909557013945857260049220673</v>
      </c>
      <c r="N35" s="147"/>
      <c r="O35" s="438">
        <v>59.066896512994246878298661288</v>
      </c>
      <c r="P35" s="75"/>
      <c r="Q35" s="446">
        <v>-40.709294059259103501301961260</v>
      </c>
      <c r="R35" s="148">
        <v>-28.700853029388830601356479900</v>
      </c>
      <c r="S35" s="447">
        <v>-24.740231461355041427005981250</v>
      </c>
      <c r="T35" s="446"/>
      <c r="U35" s="148"/>
      <c r="V35" s="447"/>
      <c r="W35" s="446"/>
      <c r="X35" s="148"/>
      <c r="Y35" s="447"/>
      <c r="Z35" s="446"/>
      <c r="AA35" s="148"/>
      <c r="AB35" s="447"/>
      <c r="AC35" s="75"/>
      <c r="AD35" s="446" t="s">
        <v>188</v>
      </c>
      <c r="AE35" s="148"/>
      <c r="AF35" s="148"/>
      <c r="AG35" s="447"/>
    </row>
    <row r="36" ht="20.1" customHeight="1">
      <c r="A36" s="58"/>
      <c r="B36" s="425">
        <v>2021</v>
      </c>
      <c r="C36" s="426"/>
      <c r="D36" s="457">
        <v>81.14950779327317473338802297</v>
      </c>
      <c r="E36" s="458">
        <v>68.502244106862231534834992145</v>
      </c>
      <c r="F36" s="499">
        <v>92.10298773690078037904124861</v>
      </c>
      <c r="G36" s="457">
        <v>0</v>
      </c>
      <c r="H36" s="458"/>
      <c r="I36" s="499">
        <v>0.9640817381416877982615814385</v>
      </c>
      <c r="J36" s="457">
        <v>0</v>
      </c>
      <c r="K36" s="458"/>
      <c r="L36" s="499">
        <v>0.9252671522189963989034699655</v>
      </c>
      <c r="M36" s="457">
        <v>81.14950779327317473338802297</v>
      </c>
      <c r="N36" s="458"/>
      <c r="O36" s="499">
        <v>93.99233662726146457620630001</v>
      </c>
      <c r="P36" s="453"/>
      <c r="Q36" s="463">
        <v>62.755304555709561021108880670</v>
      </c>
      <c r="R36" s="464">
        <v>57.993601303602055217974568690</v>
      </c>
      <c r="S36" s="500">
        <v>60.374129521675010245200119230</v>
      </c>
      <c r="T36" s="463">
        <v>-100</v>
      </c>
      <c r="U36" s="464"/>
      <c r="V36" s="500">
        <v>52.047856612221871758394556680</v>
      </c>
      <c r="W36" s="463">
        <v>-100</v>
      </c>
      <c r="X36" s="464"/>
      <c r="Y36" s="500">
        <v>-7.7273857031230926667671577200</v>
      </c>
      <c r="Z36" s="463">
        <v>56.328646325268183071136102210</v>
      </c>
      <c r="AA36" s="464"/>
      <c r="AB36" s="500">
        <v>59.128618864501784216512997360</v>
      </c>
      <c r="AC36" s="453"/>
      <c r="AD36" s="463" t="s">
        <v>182</v>
      </c>
      <c r="AE36" s="464"/>
      <c r="AF36" s="464"/>
      <c r="AG36" s="465"/>
    </row>
    <row r="37" ht="21" customHeight="1"/>
    <row r="38" ht="24.95" customHeight="1">
      <c r="A38" s="112"/>
      <c r="B38" s="842" t="s">
        <v>45</v>
      </c>
      <c r="C38" s="842"/>
      <c r="D38" s="842"/>
      <c r="E38" s="842"/>
      <c r="F38" s="842"/>
      <c r="G38" s="842"/>
      <c r="H38" s="842"/>
      <c r="I38" s="842"/>
      <c r="J38" s="842"/>
      <c r="K38" s="842"/>
      <c r="L38" s="842"/>
      <c r="M38" s="842"/>
      <c r="N38" s="842"/>
      <c r="O38" s="972"/>
      <c r="P38" s="501"/>
      <c r="Q38" s="836"/>
      <c r="R38" s="836"/>
      <c r="S38" s="836"/>
      <c r="T38" s="836"/>
      <c r="U38" s="836"/>
      <c r="V38" s="836"/>
      <c r="W38" s="836"/>
      <c r="X38" s="836"/>
      <c r="Y38" s="836"/>
      <c r="Z38" s="836"/>
      <c r="AA38" s="836"/>
      <c r="AB38" s="971"/>
      <c r="AC38" s="501"/>
      <c r="AD38" s="836"/>
      <c r="AE38" s="836"/>
      <c r="AF38" s="836"/>
      <c r="AG38" s="971"/>
      <c r="AH38" s="9"/>
    </row>
    <row r="39" ht="20.1" customHeight="1">
      <c r="A39" s="58"/>
      <c r="B39" s="284">
        <v>2019</v>
      </c>
      <c r="C39" s="285"/>
      <c r="D39" s="454">
        <v>95.27425691393124838459550271</v>
      </c>
      <c r="E39" s="455">
        <v>74.136138887852111737324510656</v>
      </c>
      <c r="F39" s="436">
        <v>93.52842678367822564682989928</v>
      </c>
      <c r="G39" s="454"/>
      <c r="H39" s="455"/>
      <c r="I39" s="436"/>
      <c r="J39" s="454"/>
      <c r="K39" s="455"/>
      <c r="L39" s="436"/>
      <c r="M39" s="454"/>
      <c r="N39" s="455"/>
      <c r="O39" s="436"/>
      <c r="P39" s="75"/>
      <c r="Q39" s="460">
        <v>2.6020137061914337303177515900</v>
      </c>
      <c r="R39" s="461">
        <v>2.9808447776775698308533382800</v>
      </c>
      <c r="S39" s="417">
        <v>-2.7917936786625973683492243300</v>
      </c>
      <c r="T39" s="460"/>
      <c r="U39" s="461"/>
      <c r="V39" s="417"/>
      <c r="W39" s="460"/>
      <c r="X39" s="461"/>
      <c r="Y39" s="417"/>
      <c r="Z39" s="460"/>
      <c r="AA39" s="461"/>
      <c r="AB39" s="417"/>
      <c r="AC39" s="75"/>
      <c r="AD39" s="460" t="s">
        <v>199</v>
      </c>
      <c r="AE39" s="461"/>
      <c r="AF39" s="461"/>
      <c r="AG39" s="462"/>
    </row>
    <row r="40" ht="20.1" customHeight="1">
      <c r="A40" s="58"/>
      <c r="B40" s="286">
        <v>2020</v>
      </c>
      <c r="C40" s="287"/>
      <c r="D40" s="437">
        <v>50.982214661305289205072687906</v>
      </c>
      <c r="E40" s="147">
        <v>53.882227569133402032781647136</v>
      </c>
      <c r="F40" s="438">
        <v>68.118444678609062170706006322</v>
      </c>
      <c r="G40" s="437"/>
      <c r="H40" s="147"/>
      <c r="I40" s="438">
        <v>0.6632814898879608052428522613</v>
      </c>
      <c r="J40" s="437"/>
      <c r="K40" s="147"/>
      <c r="L40" s="438">
        <v>0.7985729230003515544067706489</v>
      </c>
      <c r="M40" s="437"/>
      <c r="N40" s="147"/>
      <c r="O40" s="438">
        <v>69.580299091497374530355629232</v>
      </c>
      <c r="P40" s="75"/>
      <c r="Q40" s="446">
        <v>-46.488992606493623381516711090</v>
      </c>
      <c r="R40" s="148">
        <v>-27.319889628177418627648304080</v>
      </c>
      <c r="S40" s="447">
        <v>-27.168191510219386097339716630</v>
      </c>
      <c r="T40" s="446"/>
      <c r="U40" s="148"/>
      <c r="V40" s="447"/>
      <c r="W40" s="446"/>
      <c r="X40" s="148"/>
      <c r="Y40" s="447"/>
      <c r="Z40" s="446"/>
      <c r="AA40" s="148"/>
      <c r="AB40" s="447"/>
      <c r="AC40" s="75"/>
      <c r="AD40" s="446" t="s">
        <v>196</v>
      </c>
      <c r="AE40" s="148"/>
      <c r="AF40" s="148"/>
      <c r="AG40" s="447"/>
    </row>
    <row r="41" ht="20.1" customHeight="1">
      <c r="A41" s="58"/>
      <c r="B41" s="425">
        <v>2021</v>
      </c>
      <c r="C41" s="426"/>
      <c r="D41" s="457">
        <v>80.64192297751356939777720341</v>
      </c>
      <c r="E41" s="458">
        <v>70.484988017824723551741211421</v>
      </c>
      <c r="F41" s="499">
        <v>92.40819669827889005971197752</v>
      </c>
      <c r="G41" s="457">
        <v>0.0194882398552597570431636082</v>
      </c>
      <c r="H41" s="458"/>
      <c r="I41" s="499">
        <v>1.0063020311959632618667068025</v>
      </c>
      <c r="J41" s="457">
        <v>0</v>
      </c>
      <c r="K41" s="458"/>
      <c r="L41" s="499">
        <v>1.0143880325297870359070504353</v>
      </c>
      <c r="M41" s="457">
        <v>74.96343053173241852487135506</v>
      </c>
      <c r="N41" s="458"/>
      <c r="O41" s="499">
        <v>94.42888676200464035748573476</v>
      </c>
      <c r="P41" s="453"/>
      <c r="Q41" s="463">
        <v>58.176578858446307190330678770</v>
      </c>
      <c r="R41" s="464">
        <v>30.813055060563156014461485680</v>
      </c>
      <c r="S41" s="500">
        <v>35.658113062158223725583443040</v>
      </c>
      <c r="T41" s="463"/>
      <c r="U41" s="464"/>
      <c r="V41" s="500">
        <v>51.715681278498958736992006400</v>
      </c>
      <c r="W41" s="463"/>
      <c r="X41" s="464"/>
      <c r="Y41" s="500">
        <v>27.025097309715200036534476300</v>
      </c>
      <c r="Z41" s="463"/>
      <c r="AA41" s="464"/>
      <c r="AB41" s="500">
        <v>35.712102412535000244848343550</v>
      </c>
      <c r="AC41" s="453"/>
      <c r="AD41" s="463" t="s">
        <v>182</v>
      </c>
      <c r="AE41" s="464"/>
      <c r="AF41" s="464"/>
      <c r="AG41" s="465"/>
    </row>
    <row r="42" ht="12.75" customHeight="1"/>
    <row r="43" ht="20.1" customHeight="1">
      <c r="B43" s="167" t="s">
        <v>104</v>
      </c>
    </row>
    <row r="44" ht="14.1" customHeight="1">
      <c r="B44" s="167"/>
      <c r="AW44" s="236"/>
    </row>
    <row r="45" ht="24" customHeight="1">
      <c r="B45" s="816" t="s">
        <v>126</v>
      </c>
      <c r="C45" s="816"/>
      <c r="D45" s="816"/>
      <c r="E45" s="816"/>
      <c r="F45" s="816"/>
      <c r="G45" s="816"/>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c r="AW45" s="236"/>
    </row>
    <row r="46" ht="14.1" customHeight="1">
      <c r="A46"/>
      <c r="AW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c r="AD48" s="236"/>
      <c r="AE48" s="236"/>
      <c r="AF48" s="236"/>
      <c r="AG48" s="236"/>
      <c r="AH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4">
    <mergeCell ref="D6:O6"/>
    <mergeCell ref="D7:F7"/>
    <mergeCell ref="G7:I7"/>
    <mergeCell ref="J7:L7"/>
    <mergeCell ref="M7:O7"/>
    <mergeCell ref="B45:AG45"/>
    <mergeCell ref="AD38:AG38"/>
    <mergeCell ref="AD33:AG33"/>
    <mergeCell ref="AD28:AG28"/>
    <mergeCell ref="B28:O28"/>
    <mergeCell ref="B8:C8"/>
    <mergeCell ref="Q7:S7"/>
    <mergeCell ref="Q38:AB38"/>
    <mergeCell ref="Z7:AB7"/>
    <mergeCell ref="T7:V7"/>
    <mergeCell ref="W7:Y7"/>
    <mergeCell ref="B38:O38"/>
    <mergeCell ref="B33:O33"/>
    <mergeCell ref="U3:AG3"/>
    <mergeCell ref="Q6:AB6"/>
    <mergeCell ref="Q28:AB28"/>
    <mergeCell ref="Q33:AB33"/>
    <mergeCell ref="AD6:AG6"/>
    <mergeCell ref="AD7:AG7"/>
  </mergeCells>
  <phoneticPr fontId="0" type="noConversion"/>
  <printOptions horizontalCentered="1" verticalCentered="1"/>
  <pageMargins left="0.25" right="0.25" top="0.25" bottom="0.25" header="0" footer="0"/>
  <pageSetup scale="59" fitToWidth="1" fitToHeight="1" orientation="landscape" r:id="rId1"/>
  <headerFooter alignWithMargins="0">
    <oddHeader/>
    <oddFooter/>
  </headerFooter>
  <rowBreaks count="1" manualBreakCount="1">
    <brk id="46" max="16383" man="1"/>
  </rowBreaks>
  <colBreaks count="1" manualBreakCount="1">
    <brk id="35" max="1048575" man="1"/>
  </colBreaks>
</worksheet>
</file>

<file path=xl/worksheets/sheet2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5">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133</v>
      </c>
      <c r="D1" s="65"/>
      <c r="E1" s="65"/>
      <c r="AS1" s="236"/>
    </row>
    <row r="2" ht="15" customHeight="1">
      <c r="B2" s="199"/>
      <c r="C2" s="4" t="s">
        <v>170</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199"/>
    </row>
    <row r="3" ht="15" customHeight="1">
      <c r="B3" s="199"/>
      <c r="C3" s="4" t="s">
        <v>171</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199"/>
    </row>
    <row r="4" ht="15" customHeight="1">
      <c r="B4" s="199"/>
      <c r="C4" s="4" t="s">
        <v>201</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199"/>
    </row>
    <row r="5" ht="12.75" customHeight="1">
      <c r="C5" s="67"/>
      <c r="D5" s="67"/>
      <c r="E5" s="67"/>
    </row>
    <row r="6" ht="18" customHeight="1">
      <c r="B6" s="68"/>
      <c r="C6" s="68" t="s">
        <v>7</v>
      </c>
      <c r="D6" s="69"/>
      <c r="E6" s="69"/>
      <c r="F6" s="69"/>
      <c r="H6" s="987" t="s">
        <v>203</v>
      </c>
      <c r="I6" s="987"/>
      <c r="J6" s="987"/>
      <c r="K6" s="987"/>
      <c r="L6" s="987"/>
      <c r="M6" s="987"/>
      <c r="N6" s="987"/>
      <c r="O6" s="987"/>
      <c r="P6" s="987"/>
      <c r="Q6" s="987"/>
      <c r="R6" s="987"/>
      <c r="S6" s="987"/>
      <c r="T6" s="987"/>
      <c r="U6" s="987"/>
      <c r="Z6" s="987" t="s">
        <v>204</v>
      </c>
      <c r="AA6" s="987"/>
      <c r="AB6" s="987"/>
      <c r="AC6" s="987"/>
      <c r="AD6" s="987"/>
      <c r="AE6" s="987"/>
      <c r="AF6" s="987"/>
      <c r="AG6" s="987"/>
      <c r="AH6" s="987"/>
      <c r="AI6" s="987"/>
      <c r="AJ6" s="987"/>
      <c r="AK6" s="987"/>
      <c r="AL6" s="987"/>
      <c r="AM6" s="987"/>
    </row>
    <row r="7" ht="15" customHeight="1">
      <c r="D7" s="174" t="s">
        <v>206</v>
      </c>
      <c r="E7" s="71"/>
      <c r="F7" s="71"/>
      <c r="H7" s="909" t="s">
        <v>0</v>
      </c>
      <c r="I7" s="909"/>
      <c r="J7" s="909" t="s">
        <v>1</v>
      </c>
      <c r="K7" s="909"/>
      <c r="L7" s="909" t="s">
        <v>2</v>
      </c>
      <c r="M7" s="909"/>
      <c r="N7" s="909" t="s">
        <v>3</v>
      </c>
      <c r="O7" s="909"/>
      <c r="P7" s="909" t="s">
        <v>4</v>
      </c>
      <c r="Q7" s="909"/>
      <c r="R7" s="909" t="s">
        <v>5</v>
      </c>
      <c r="S7" s="909"/>
      <c r="T7" s="909" t="s">
        <v>6</v>
      </c>
      <c r="U7" s="909"/>
      <c r="Z7" s="909" t="s">
        <v>0</v>
      </c>
      <c r="AA7" s="909"/>
      <c r="AB7" s="909" t="s">
        <v>1</v>
      </c>
      <c r="AC7" s="909"/>
      <c r="AD7" s="909" t="s">
        <v>2</v>
      </c>
      <c r="AE7" s="909"/>
      <c r="AF7" s="909" t="s">
        <v>3</v>
      </c>
      <c r="AG7" s="909"/>
      <c r="AH7" s="909" t="s">
        <v>4</v>
      </c>
      <c r="AI7" s="909"/>
      <c r="AJ7" s="909" t="s">
        <v>5</v>
      </c>
      <c r="AK7" s="909"/>
      <c r="AL7" s="909" t="s">
        <v>6</v>
      </c>
      <c r="AM7" s="909"/>
    </row>
    <row r="8" ht="15" customHeight="1">
      <c r="D8" s="175" t="s">
        <v>208</v>
      </c>
      <c r="E8" s="71"/>
      <c r="F8" s="71"/>
      <c r="G8" s="71"/>
      <c r="H8" s="910"/>
      <c r="I8" s="910"/>
      <c r="J8" s="906"/>
      <c r="K8" s="906"/>
      <c r="L8" s="906"/>
      <c r="M8" s="906"/>
      <c r="N8" s="906">
        <v>1</v>
      </c>
      <c r="O8" s="906"/>
      <c r="P8" s="906">
        <v>2</v>
      </c>
      <c r="Q8" s="906"/>
      <c r="R8" s="906">
        <v>3</v>
      </c>
      <c r="S8" s="906"/>
      <c r="T8" s="906">
        <v>4</v>
      </c>
      <c r="U8" s="907"/>
      <c r="Z8" s="910"/>
      <c r="AA8" s="910"/>
      <c r="AB8" s="906"/>
      <c r="AC8" s="906"/>
      <c r="AD8" s="906">
        <v>1</v>
      </c>
      <c r="AE8" s="906"/>
      <c r="AF8" s="906">
        <v>2</v>
      </c>
      <c r="AG8" s="906"/>
      <c r="AH8" s="906">
        <v>3</v>
      </c>
      <c r="AI8" s="906"/>
      <c r="AJ8" s="906">
        <v>4</v>
      </c>
      <c r="AK8" s="906"/>
      <c r="AL8" s="906">
        <v>5</v>
      </c>
      <c r="AM8" s="907"/>
    </row>
    <row r="9" ht="15" customHeight="1">
      <c r="D9" s="175" t="s">
        <v>210</v>
      </c>
      <c r="H9" s="905">
        <v>5</v>
      </c>
      <c r="I9" s="905"/>
      <c r="J9" s="898">
        <v>6</v>
      </c>
      <c r="K9" s="898"/>
      <c r="L9" s="898">
        <v>7</v>
      </c>
      <c r="M9" s="898"/>
      <c r="N9" s="898">
        <v>8</v>
      </c>
      <c r="O9" s="898"/>
      <c r="P9" s="898">
        <v>9</v>
      </c>
      <c r="Q9" s="898"/>
      <c r="R9" s="898">
        <v>10</v>
      </c>
      <c r="S9" s="898"/>
      <c r="T9" s="898">
        <v>11</v>
      </c>
      <c r="U9" s="902"/>
      <c r="Z9" s="905">
        <v>6</v>
      </c>
      <c r="AA9" s="905"/>
      <c r="AB9" s="898">
        <v>7</v>
      </c>
      <c r="AC9" s="898"/>
      <c r="AD9" s="898">
        <v>8</v>
      </c>
      <c r="AE9" s="898"/>
      <c r="AF9" s="898">
        <v>9</v>
      </c>
      <c r="AG9" s="898"/>
      <c r="AH9" s="898">
        <v>10</v>
      </c>
      <c r="AI9" s="898"/>
      <c r="AJ9" s="898">
        <v>11</v>
      </c>
      <c r="AK9" s="898"/>
      <c r="AL9" s="898">
        <v>12</v>
      </c>
      <c r="AM9" s="902"/>
    </row>
    <row r="10" ht="15" customHeight="1">
      <c r="D10" t="s">
        <v>212</v>
      </c>
      <c r="H10" s="899">
        <v>12</v>
      </c>
      <c r="I10" s="899"/>
      <c r="J10" s="900">
        <v>13</v>
      </c>
      <c r="K10" s="900"/>
      <c r="L10" s="900">
        <v>14</v>
      </c>
      <c r="M10" s="900"/>
      <c r="N10" s="900">
        <v>15</v>
      </c>
      <c r="O10" s="900"/>
      <c r="P10" s="900">
        <v>16</v>
      </c>
      <c r="Q10" s="900"/>
      <c r="R10" s="900">
        <v>17</v>
      </c>
      <c r="S10" s="900"/>
      <c r="T10" s="900">
        <v>18</v>
      </c>
      <c r="U10" s="903"/>
      <c r="Z10" s="899">
        <v>13</v>
      </c>
      <c r="AA10" s="899"/>
      <c r="AB10" s="900">
        <v>14</v>
      </c>
      <c r="AC10" s="900"/>
      <c r="AD10" s="900">
        <v>15</v>
      </c>
      <c r="AE10" s="900"/>
      <c r="AF10" s="900">
        <v>16</v>
      </c>
      <c r="AG10" s="900"/>
      <c r="AH10" s="900">
        <v>17</v>
      </c>
      <c r="AI10" s="900"/>
      <c r="AJ10" s="900">
        <v>18</v>
      </c>
      <c r="AK10" s="900"/>
      <c r="AL10" s="900">
        <v>19</v>
      </c>
      <c r="AM10" s="903"/>
    </row>
    <row r="11" ht="15" customHeight="1">
      <c r="H11" s="905">
        <v>19</v>
      </c>
      <c r="I11" s="905"/>
      <c r="J11" s="898">
        <v>20</v>
      </c>
      <c r="K11" s="898"/>
      <c r="L11" s="898">
        <v>21</v>
      </c>
      <c r="M11" s="898"/>
      <c r="N11" s="898">
        <v>22</v>
      </c>
      <c r="O11" s="898"/>
      <c r="P11" s="898">
        <v>23</v>
      </c>
      <c r="Q11" s="898"/>
      <c r="R11" s="898">
        <v>24</v>
      </c>
      <c r="S11" s="898"/>
      <c r="T11" s="898">
        <v>25</v>
      </c>
      <c r="U11" s="902"/>
      <c r="Z11" s="905">
        <v>20</v>
      </c>
      <c r="AA11" s="905"/>
      <c r="AB11" s="898">
        <v>21</v>
      </c>
      <c r="AC11" s="898"/>
      <c r="AD11" s="898">
        <v>22</v>
      </c>
      <c r="AE11" s="898"/>
      <c r="AF11" s="898">
        <v>23</v>
      </c>
      <c r="AG11" s="898"/>
      <c r="AH11" s="898">
        <v>24</v>
      </c>
      <c r="AI11" s="898"/>
      <c r="AJ11" s="898">
        <v>25</v>
      </c>
      <c r="AK11" s="898"/>
      <c r="AL11" s="898">
        <v>26</v>
      </c>
      <c r="AM11" s="902"/>
      <c r="AN11" t="s">
        <v>27</v>
      </c>
    </row>
    <row r="12" ht="15" customHeight="1">
      <c r="A12" s="68"/>
      <c r="H12" s="899">
        <v>26</v>
      </c>
      <c r="I12" s="899"/>
      <c r="J12" s="900">
        <v>27</v>
      </c>
      <c r="K12" s="900"/>
      <c r="L12" s="900">
        <v>28</v>
      </c>
      <c r="M12" s="900"/>
      <c r="N12" s="900">
        <v>29</v>
      </c>
      <c r="O12" s="900"/>
      <c r="P12" s="900">
        <v>30</v>
      </c>
      <c r="Q12" s="900"/>
      <c r="R12" s="900">
        <v>31</v>
      </c>
      <c r="S12" s="900"/>
      <c r="T12" s="900"/>
      <c r="U12" s="903"/>
      <c r="Z12" s="899">
        <v>27</v>
      </c>
      <c r="AA12" s="899"/>
      <c r="AB12" s="900">
        <v>28</v>
      </c>
      <c r="AC12" s="900"/>
      <c r="AD12" s="900">
        <v>29</v>
      </c>
      <c r="AE12" s="900"/>
      <c r="AF12" s="900">
        <v>30</v>
      </c>
      <c r="AG12" s="900"/>
      <c r="AH12" s="900">
        <v>31</v>
      </c>
      <c r="AI12" s="900"/>
      <c r="AJ12" s="900"/>
      <c r="AK12" s="900"/>
      <c r="AL12" s="900"/>
      <c r="AM12" s="903"/>
    </row>
    <row r="13" ht="15" customHeight="1">
      <c r="C13" s="72"/>
      <c r="D13" s="73"/>
      <c r="E13" s="73"/>
      <c r="F13" s="73"/>
      <c r="G13" s="73"/>
      <c r="H13" s="904" t="s">
        <v>27</v>
      </c>
      <c r="I13" s="904"/>
      <c r="J13" s="901" t="s">
        <v>27</v>
      </c>
      <c r="K13" s="901"/>
      <c r="L13" s="901" t="s">
        <v>27</v>
      </c>
      <c r="M13" s="901"/>
      <c r="N13" s="901" t="s">
        <v>27</v>
      </c>
      <c r="O13" s="901"/>
      <c r="P13" s="901" t="s">
        <v>27</v>
      </c>
      <c r="Q13" s="901"/>
      <c r="R13" s="901" t="s">
        <v>27</v>
      </c>
      <c r="S13" s="901"/>
      <c r="T13" s="901" t="s">
        <v>27</v>
      </c>
      <c r="U13" s="911"/>
      <c r="Z13" s="904" t="s">
        <v>27</v>
      </c>
      <c r="AA13" s="904"/>
      <c r="AB13" s="901" t="s">
        <v>27</v>
      </c>
      <c r="AC13" s="901"/>
      <c r="AD13" s="901" t="s">
        <v>27</v>
      </c>
      <c r="AE13" s="901"/>
      <c r="AF13" s="901" t="s">
        <v>27</v>
      </c>
      <c r="AG13" s="901"/>
      <c r="AH13" s="901" t="s">
        <v>27</v>
      </c>
      <c r="AI13" s="901"/>
      <c r="AJ13" s="901" t="s">
        <v>27</v>
      </c>
      <c r="AK13" s="901"/>
      <c r="AL13" s="901" t="s">
        <v>27</v>
      </c>
      <c r="AM13" s="911"/>
    </row>
    <row r="14" ht="15" customHeight="1">
      <c r="A14" s="68"/>
      <c r="C14" s="68" t="s">
        <v>8</v>
      </c>
      <c r="F14" s="64"/>
    </row>
    <row r="15" ht="15" customHeight="1">
      <c r="D15" s="70" t="s">
        <v>214</v>
      </c>
      <c r="F15" s="64"/>
      <c r="P15" s="234"/>
      <c r="Q15" s="234"/>
      <c r="R15" s="234"/>
      <c r="S15" s="234"/>
      <c r="T15" s="234"/>
      <c r="U15" s="234"/>
      <c r="V15" s="234"/>
      <c r="W15" s="47"/>
      <c r="X15" s="234"/>
      <c r="Y15" s="234"/>
      <c r="Z15" s="234"/>
      <c r="AA15" s="234"/>
      <c r="AB15" s="234"/>
      <c r="AC15" s="234"/>
      <c r="AD15" s="234"/>
      <c r="AE15" s="47"/>
      <c r="AF15" s="234"/>
      <c r="AG15" s="234"/>
      <c r="AH15" s="234"/>
      <c r="AI15" s="234"/>
      <c r="AJ15" s="234"/>
      <c r="AK15" s="234"/>
      <c r="AL15" s="234"/>
      <c r="AM15" s="47"/>
      <c r="AN15" s="47"/>
    </row>
    <row r="16" ht="15" customHeight="1">
      <c r="C16" s="70"/>
      <c r="D16" s="73" t="s">
        <v>206</v>
      </c>
      <c r="F16" s="64"/>
      <c r="P16" s="21"/>
      <c r="Q16" s="21"/>
      <c r="R16" s="21"/>
      <c r="S16" s="21"/>
      <c r="T16" s="21"/>
      <c r="U16" s="21"/>
      <c r="V16" s="21"/>
      <c r="W16" s="47"/>
      <c r="X16" s="21"/>
      <c r="Y16" s="21"/>
      <c r="Z16" s="21"/>
      <c r="AA16" s="21"/>
      <c r="AB16" s="21"/>
      <c r="AC16" s="21"/>
      <c r="AD16" s="21"/>
      <c r="AE16" s="47"/>
      <c r="AF16" s="21"/>
      <c r="AG16" s="21"/>
      <c r="AH16" s="21"/>
      <c r="AI16" s="21"/>
      <c r="AJ16" s="21"/>
      <c r="AK16" s="21"/>
      <c r="AL16" s="21"/>
      <c r="AM16" s="47"/>
      <c r="AN16" s="47"/>
    </row>
    <row r="17" ht="15" customHeight="1">
      <c r="C17" s="70"/>
      <c r="D17" s="73" t="s">
        <v>208</v>
      </c>
      <c r="F17" s="64"/>
      <c r="P17" s="21"/>
      <c r="Q17" s="21"/>
      <c r="R17" s="21"/>
      <c r="S17" s="21"/>
      <c r="T17" s="21"/>
      <c r="U17" s="21"/>
      <c r="V17" s="21"/>
      <c r="W17" s="47"/>
      <c r="X17" s="21"/>
      <c r="Y17" s="21"/>
      <c r="Z17" s="21"/>
      <c r="AA17" s="21"/>
      <c r="AB17" s="21"/>
      <c r="AC17" s="21"/>
      <c r="AD17" s="21"/>
      <c r="AE17" s="47"/>
      <c r="AF17" s="21"/>
      <c r="AG17" s="21"/>
      <c r="AH17" s="21"/>
      <c r="AI17" s="21"/>
      <c r="AJ17" s="21"/>
      <c r="AK17" s="21"/>
      <c r="AL17" s="21"/>
      <c r="AM17" s="47"/>
      <c r="AN17" s="47"/>
    </row>
    <row r="18" ht="15" customHeight="1">
      <c r="C18" s="70"/>
      <c r="D18" s="71" t="s">
        <v>210</v>
      </c>
      <c r="F18" s="64"/>
      <c r="P18" s="21"/>
      <c r="Q18" s="21"/>
      <c r="R18" s="21"/>
      <c r="S18" s="21"/>
      <c r="T18" s="21"/>
      <c r="U18" s="21"/>
      <c r="V18" s="21"/>
      <c r="W18" s="47"/>
      <c r="X18" s="21"/>
      <c r="Y18" s="21"/>
      <c r="Z18" s="21"/>
      <c r="AA18" s="21"/>
      <c r="AB18" s="21"/>
      <c r="AC18" s="21"/>
      <c r="AD18" s="21"/>
      <c r="AE18" s="47"/>
      <c r="AF18" s="21"/>
      <c r="AG18" s="21"/>
      <c r="AH18" s="21"/>
      <c r="AI18" s="21"/>
      <c r="AJ18" s="21"/>
      <c r="AK18" s="21"/>
      <c r="AL18" s="21"/>
      <c r="AM18" s="47"/>
      <c r="AN18" s="47"/>
    </row>
    <row r="19" ht="15" customHeight="1">
      <c r="C19" s="74"/>
      <c r="D19" s="71" t="s">
        <v>212</v>
      </c>
      <c r="F19" s="64"/>
      <c r="P19" s="21"/>
      <c r="Q19" s="21"/>
      <c r="R19" s="21"/>
      <c r="S19" s="21"/>
      <c r="T19" s="21"/>
      <c r="U19" s="21"/>
      <c r="V19" s="21"/>
      <c r="W19" s="47"/>
      <c r="X19" s="21"/>
      <c r="Y19" s="21"/>
      <c r="Z19" s="21"/>
      <c r="AA19" s="21"/>
      <c r="AB19" s="21"/>
      <c r="AC19" s="21"/>
      <c r="AD19" s="21"/>
      <c r="AE19" s="47"/>
      <c r="AF19" s="21"/>
      <c r="AG19" s="21"/>
      <c r="AH19" s="21"/>
      <c r="AI19" s="21"/>
      <c r="AJ19" s="21"/>
      <c r="AK19" s="21"/>
      <c r="AL19" s="21"/>
      <c r="AM19" s="47"/>
      <c r="AN19" s="47"/>
    </row>
    <row r="20" ht="15" customHeight="1">
      <c r="C20" s="74"/>
      <c r="D20" s="71"/>
      <c r="F20" s="64"/>
      <c r="P20" s="21"/>
      <c r="Q20" s="21"/>
      <c r="R20" s="21"/>
      <c r="S20" s="21"/>
      <c r="T20" s="21"/>
      <c r="U20" s="21"/>
      <c r="V20" s="21"/>
      <c r="W20" s="47"/>
      <c r="X20" s="21"/>
      <c r="Y20" s="21"/>
      <c r="Z20" s="21"/>
      <c r="AA20" s="21"/>
      <c r="AB20" s="21"/>
      <c r="AC20" s="21"/>
      <c r="AD20" s="21"/>
      <c r="AE20" s="47"/>
      <c r="AF20" s="21"/>
      <c r="AG20" s="21"/>
      <c r="AH20" s="21"/>
      <c r="AI20" s="21"/>
      <c r="AJ20" s="21"/>
      <c r="AK20" s="21"/>
      <c r="AL20" s="21"/>
      <c r="AM20" s="47"/>
      <c r="AN20" s="47"/>
    </row>
    <row r="21" ht="30" customHeight="1">
      <c r="R21" s="993">
        <v>2020</v>
      </c>
      <c r="S21" s="993"/>
      <c r="T21" s="993"/>
      <c r="U21" s="993"/>
      <c r="V21" s="993"/>
      <c r="W21" s="993"/>
      <c r="X21" s="993"/>
      <c r="Y21" s="993"/>
      <c r="Z21" s="993"/>
      <c r="AA21" s="993"/>
      <c r="AB21" s="993"/>
      <c r="AC21" s="993"/>
      <c r="AD21" s="995">
        <v>2021</v>
      </c>
      <c r="AE21" s="995"/>
      <c r="AF21" s="995"/>
      <c r="AG21" s="995"/>
      <c r="AH21" s="995"/>
      <c r="AI21" s="995"/>
      <c r="AJ21" s="995"/>
      <c r="AK21" s="995"/>
      <c r="AL21" s="995"/>
      <c r="AM21" s="995"/>
      <c r="AN21" s="995"/>
      <c r="AO21" s="995"/>
    </row>
    <row r="22" s="5" customFormat="1" ht="30" customHeight="1">
      <c r="B22" s="76"/>
      <c r="C22" s="77" t="s">
        <v>71</v>
      </c>
      <c r="D22" s="77" t="s">
        <v>21</v>
      </c>
      <c r="E22" s="177" t="s">
        <v>202</v>
      </c>
      <c r="F22" s="158" t="s">
        <v>60</v>
      </c>
      <c r="G22" s="158" t="s">
        <v>61</v>
      </c>
      <c r="H22" s="914" t="s">
        <v>34</v>
      </c>
      <c r="I22" s="914"/>
      <c r="J22" s="914"/>
      <c r="K22" s="914"/>
      <c r="L22" s="914" t="s">
        <v>62</v>
      </c>
      <c r="M22" s="914"/>
      <c r="N22" s="914"/>
      <c r="O22" s="914"/>
      <c r="R22" s="617" t="s">
        <v>190</v>
      </c>
      <c r="S22" s="618" t="s">
        <v>191</v>
      </c>
      <c r="T22" s="618" t="s">
        <v>192</v>
      </c>
      <c r="U22" s="618" t="s">
        <v>193</v>
      </c>
      <c r="V22" s="618" t="s">
        <v>194</v>
      </c>
      <c r="W22" s="618" t="s">
        <v>195</v>
      </c>
      <c r="X22" s="618" t="s">
        <v>180</v>
      </c>
      <c r="Y22" s="618" t="s">
        <v>183</v>
      </c>
      <c r="Z22" s="618" t="s">
        <v>184</v>
      </c>
      <c r="AA22" s="618" t="s">
        <v>185</v>
      </c>
      <c r="AB22" s="618" t="s">
        <v>186</v>
      </c>
      <c r="AC22" s="1015" t="s">
        <v>189</v>
      </c>
      <c r="AD22" s="618" t="s">
        <v>190</v>
      </c>
      <c r="AE22" s="618" t="s">
        <v>191</v>
      </c>
      <c r="AF22" s="618" t="s">
        <v>192</v>
      </c>
      <c r="AG22" s="618" t="s">
        <v>193</v>
      </c>
      <c r="AH22" s="618" t="s">
        <v>194</v>
      </c>
      <c r="AI22" s="618" t="s">
        <v>195</v>
      </c>
      <c r="AJ22" s="618" t="s">
        <v>180</v>
      </c>
      <c r="AK22" s="618" t="s">
        <v>183</v>
      </c>
      <c r="AL22" s="618" t="s">
        <v>184</v>
      </c>
      <c r="AM22" s="618" t="s">
        <v>185</v>
      </c>
      <c r="AN22" s="618" t="s">
        <v>186</v>
      </c>
      <c r="AO22" s="1015" t="s">
        <v>189</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33"/>
      <c r="C23" s="1016">
        <v>54260</v>
      </c>
      <c r="D23" s="1016" t="s">
        <v>175</v>
      </c>
      <c r="E23" s="1016" t="s">
        <v>219</v>
      </c>
      <c r="F23" s="1017" t="s">
        <v>220</v>
      </c>
      <c r="G23" s="1016" t="s">
        <v>221</v>
      </c>
      <c r="H23" s="1018" t="s">
        <v>222</v>
      </c>
      <c r="I23" s="1018"/>
      <c r="J23" s="1018"/>
      <c r="K23" s="1018"/>
      <c r="L23" s="1018" t="s">
        <v>223</v>
      </c>
      <c r="M23" s="1018"/>
      <c r="N23" s="1018"/>
      <c r="O23" s="1018"/>
      <c r="P23" s="80"/>
      <c r="Q23" s="90"/>
      <c r="R23" s="1019" t="s">
        <v>224</v>
      </c>
      <c r="S23" s="1020" t="s">
        <v>224</v>
      </c>
      <c r="T23" s="1020" t="s">
        <v>224</v>
      </c>
      <c r="U23" s="1020" t="s">
        <v>224</v>
      </c>
      <c r="V23" s="1020" t="s">
        <v>224</v>
      </c>
      <c r="W23" s="1020" t="s">
        <v>224</v>
      </c>
      <c r="X23" s="1020" t="s">
        <v>224</v>
      </c>
      <c r="Y23" s="1020" t="s">
        <v>224</v>
      </c>
      <c r="Z23" s="1020" t="s">
        <v>224</v>
      </c>
      <c r="AA23" s="1020" t="s">
        <v>224</v>
      </c>
      <c r="AB23" s="1020" t="s">
        <v>224</v>
      </c>
      <c r="AC23" s="1020" t="s">
        <v>224</v>
      </c>
      <c r="AD23" s="1020" t="s">
        <v>224</v>
      </c>
      <c r="AE23" s="1020" t="s">
        <v>224</v>
      </c>
      <c r="AF23" s="1020" t="s">
        <v>224</v>
      </c>
      <c r="AG23" s="1020" t="s">
        <v>224</v>
      </c>
      <c r="AH23" s="1020" t="s">
        <v>224</v>
      </c>
      <c r="AI23" s="1020" t="s">
        <v>224</v>
      </c>
      <c r="AJ23" s="1020" t="s">
        <v>224</v>
      </c>
      <c r="AK23" s="1020" t="s">
        <v>224</v>
      </c>
      <c r="AL23" s="1020" t="s">
        <v>224</v>
      </c>
      <c r="AM23" s="1020" t="s">
        <v>224</v>
      </c>
      <c r="AN23" s="1020" t="s">
        <v>224</v>
      </c>
      <c r="AO23" s="1021" t="s">
        <v>224</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33"/>
      <c r="C24" s="1022">
        <v>19037</v>
      </c>
      <c r="D24" s="1022" t="s">
        <v>225</v>
      </c>
      <c r="E24" s="1022" t="s">
        <v>219</v>
      </c>
      <c r="F24" s="1023" t="s">
        <v>226</v>
      </c>
      <c r="G24" s="1022" t="s">
        <v>227</v>
      </c>
      <c r="H24" s="1024" t="s">
        <v>228</v>
      </c>
      <c r="I24" s="1024"/>
      <c r="J24" s="1024"/>
      <c r="K24" s="1024"/>
      <c r="L24" s="1024" t="s">
        <v>229</v>
      </c>
      <c r="M24" s="1024"/>
      <c r="N24" s="1024"/>
      <c r="O24" s="1024"/>
      <c r="P24" s="80"/>
      <c r="Q24" s="90"/>
      <c r="R24" s="1025" t="s">
        <v>224</v>
      </c>
      <c r="S24" s="1026" t="s">
        <v>224</v>
      </c>
      <c r="T24" s="1026" t="s">
        <v>224</v>
      </c>
      <c r="U24" s="1026" t="s">
        <v>224</v>
      </c>
      <c r="V24" s="1026" t="s">
        <v>224</v>
      </c>
      <c r="W24" s="1026" t="s">
        <v>224</v>
      </c>
      <c r="X24" s="1026" t="s">
        <v>224</v>
      </c>
      <c r="Y24" s="1026" t="s">
        <v>224</v>
      </c>
      <c r="Z24" s="1026" t="s">
        <v>224</v>
      </c>
      <c r="AA24" s="1026" t="s">
        <v>224</v>
      </c>
      <c r="AB24" s="1026" t="s">
        <v>224</v>
      </c>
      <c r="AC24" s="1026" t="s">
        <v>224</v>
      </c>
      <c r="AD24" s="1026" t="s">
        <v>224</v>
      </c>
      <c r="AE24" s="1026" t="s">
        <v>224</v>
      </c>
      <c r="AF24" s="1026" t="s">
        <v>224</v>
      </c>
      <c r="AG24" s="1026" t="s">
        <v>224</v>
      </c>
      <c r="AH24" s="1026" t="s">
        <v>224</v>
      </c>
      <c r="AI24" s="1026" t="s">
        <v>224</v>
      </c>
      <c r="AJ24" s="1026" t="s">
        <v>224</v>
      </c>
      <c r="AK24" s="1026" t="s">
        <v>224</v>
      </c>
      <c r="AL24" s="1026" t="s">
        <v>224</v>
      </c>
      <c r="AM24" s="1026" t="s">
        <v>224</v>
      </c>
      <c r="AN24" s="1026" t="s">
        <v>224</v>
      </c>
      <c r="AO24" s="1027" t="s">
        <v>224</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33"/>
      <c r="C25" s="1016">
        <v>30140</v>
      </c>
      <c r="D25" s="1016" t="s">
        <v>230</v>
      </c>
      <c r="E25" s="1016" t="s">
        <v>219</v>
      </c>
      <c r="F25" s="1017" t="s">
        <v>220</v>
      </c>
      <c r="G25" s="1016" t="s">
        <v>231</v>
      </c>
      <c r="H25" s="1018" t="s">
        <v>232</v>
      </c>
      <c r="I25" s="1018"/>
      <c r="J25" s="1018"/>
      <c r="K25" s="1018"/>
      <c r="L25" s="1018" t="s">
        <v>233</v>
      </c>
      <c r="M25" s="1018"/>
      <c r="N25" s="1018"/>
      <c r="O25" s="1018"/>
      <c r="P25" s="80"/>
      <c r="Q25" s="90"/>
      <c r="R25" s="1019" t="s">
        <v>224</v>
      </c>
      <c r="S25" s="1020" t="s">
        <v>224</v>
      </c>
      <c r="T25" s="1020" t="s">
        <v>224</v>
      </c>
      <c r="U25" s="1020" t="s">
        <v>234</v>
      </c>
      <c r="V25" s="1020" t="s">
        <v>224</v>
      </c>
      <c r="W25" s="1020" t="s">
        <v>224</v>
      </c>
      <c r="X25" s="1020" t="s">
        <v>224</v>
      </c>
      <c r="Y25" s="1020" t="s">
        <v>224</v>
      </c>
      <c r="Z25" s="1020" t="s">
        <v>224</v>
      </c>
      <c r="AA25" s="1020" t="s">
        <v>224</v>
      </c>
      <c r="AB25" s="1020" t="s">
        <v>224</v>
      </c>
      <c r="AC25" s="1020" t="s">
        <v>224</v>
      </c>
      <c r="AD25" s="1020" t="s">
        <v>224</v>
      </c>
      <c r="AE25" s="1020" t="s">
        <v>224</v>
      </c>
      <c r="AF25" s="1020" t="s">
        <v>224</v>
      </c>
      <c r="AG25" s="1020" t="s">
        <v>224</v>
      </c>
      <c r="AH25" s="1020" t="s">
        <v>224</v>
      </c>
      <c r="AI25" s="1020" t="s">
        <v>224</v>
      </c>
      <c r="AJ25" s="1020" t="s">
        <v>224</v>
      </c>
      <c r="AK25" s="1020" t="s">
        <v>224</v>
      </c>
      <c r="AL25" s="1020" t="s">
        <v>224</v>
      </c>
      <c r="AM25" s="1020" t="s">
        <v>224</v>
      </c>
      <c r="AN25" s="1020" t="s">
        <v>224</v>
      </c>
      <c r="AO25" s="1021" t="s">
        <v>224</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33"/>
      <c r="C26" s="1022">
        <v>34361</v>
      </c>
      <c r="D26" s="1022" t="s">
        <v>235</v>
      </c>
      <c r="E26" s="1022" t="s">
        <v>219</v>
      </c>
      <c r="F26" s="1023" t="s">
        <v>220</v>
      </c>
      <c r="G26" s="1022" t="s">
        <v>236</v>
      </c>
      <c r="H26" s="1024" t="s">
        <v>222</v>
      </c>
      <c r="I26" s="1024"/>
      <c r="J26" s="1024"/>
      <c r="K26" s="1024"/>
      <c r="L26" s="1024" t="s">
        <v>237</v>
      </c>
      <c r="M26" s="1024"/>
      <c r="N26" s="1024"/>
      <c r="O26" s="1024"/>
      <c r="P26" s="80"/>
      <c r="Q26" s="90"/>
      <c r="R26" s="1025" t="s">
        <v>224</v>
      </c>
      <c r="S26" s="1026" t="s">
        <v>224</v>
      </c>
      <c r="T26" s="1026" t="s">
        <v>224</v>
      </c>
      <c r="U26" s="1026" t="s">
        <v>224</v>
      </c>
      <c r="V26" s="1026" t="s">
        <v>224</v>
      </c>
      <c r="W26" s="1026" t="s">
        <v>224</v>
      </c>
      <c r="X26" s="1026" t="s">
        <v>224</v>
      </c>
      <c r="Y26" s="1026" t="s">
        <v>224</v>
      </c>
      <c r="Z26" s="1026" t="s">
        <v>224</v>
      </c>
      <c r="AA26" s="1026" t="s">
        <v>224</v>
      </c>
      <c r="AB26" s="1026" t="s">
        <v>224</v>
      </c>
      <c r="AC26" s="1026" t="s">
        <v>224</v>
      </c>
      <c r="AD26" s="1026" t="s">
        <v>224</v>
      </c>
      <c r="AE26" s="1026" t="s">
        <v>224</v>
      </c>
      <c r="AF26" s="1026" t="s">
        <v>224</v>
      </c>
      <c r="AG26" s="1026" t="s">
        <v>224</v>
      </c>
      <c r="AH26" s="1026" t="s">
        <v>224</v>
      </c>
      <c r="AI26" s="1026" t="s">
        <v>224</v>
      </c>
      <c r="AJ26" s="1026" t="s">
        <v>224</v>
      </c>
      <c r="AK26" s="1026" t="s">
        <v>224</v>
      </c>
      <c r="AL26" s="1026" t="s">
        <v>224</v>
      </c>
      <c r="AM26" s="1026" t="s">
        <v>234</v>
      </c>
      <c r="AN26" s="1026" t="s">
        <v>224</v>
      </c>
      <c r="AO26" s="1027" t="s">
        <v>224</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33"/>
      <c r="C27" s="1016">
        <v>54608</v>
      </c>
      <c r="D27" s="1016" t="s">
        <v>238</v>
      </c>
      <c r="E27" s="1016" t="s">
        <v>219</v>
      </c>
      <c r="F27" s="1017" t="s">
        <v>220</v>
      </c>
      <c r="G27" s="1016" t="s">
        <v>239</v>
      </c>
      <c r="H27" s="1018" t="s">
        <v>240</v>
      </c>
      <c r="I27" s="1018"/>
      <c r="J27" s="1018"/>
      <c r="K27" s="1018"/>
      <c r="L27" s="1018" t="s">
        <v>241</v>
      </c>
      <c r="M27" s="1018"/>
      <c r="N27" s="1018"/>
      <c r="O27" s="1018"/>
      <c r="P27" s="80"/>
      <c r="Q27" s="90"/>
      <c r="R27" s="1019" t="s">
        <v>224</v>
      </c>
      <c r="S27" s="1020" t="s">
        <v>224</v>
      </c>
      <c r="T27" s="1020" t="s">
        <v>224</v>
      </c>
      <c r="U27" s="1020" t="s">
        <v>224</v>
      </c>
      <c r="V27" s="1020" t="s">
        <v>224</v>
      </c>
      <c r="W27" s="1020" t="s">
        <v>224</v>
      </c>
      <c r="X27" s="1020" t="s">
        <v>224</v>
      </c>
      <c r="Y27" s="1020" t="s">
        <v>224</v>
      </c>
      <c r="Z27" s="1020" t="s">
        <v>224</v>
      </c>
      <c r="AA27" s="1020" t="s">
        <v>224</v>
      </c>
      <c r="AB27" s="1020" t="s">
        <v>224</v>
      </c>
      <c r="AC27" s="1020" t="s">
        <v>224</v>
      </c>
      <c r="AD27" s="1020" t="s">
        <v>224</v>
      </c>
      <c r="AE27" s="1020" t="s">
        <v>224</v>
      </c>
      <c r="AF27" s="1020" t="s">
        <v>224</v>
      </c>
      <c r="AG27" s="1020" t="s">
        <v>224</v>
      </c>
      <c r="AH27" s="1020" t="s">
        <v>224</v>
      </c>
      <c r="AI27" s="1020" t="s">
        <v>224</v>
      </c>
      <c r="AJ27" s="1020" t="s">
        <v>224</v>
      </c>
      <c r="AK27" s="1020" t="s">
        <v>224</v>
      </c>
      <c r="AL27" s="1020" t="s">
        <v>224</v>
      </c>
      <c r="AM27" s="1020" t="s">
        <v>224</v>
      </c>
      <c r="AN27" s="1020" t="s">
        <v>224</v>
      </c>
      <c r="AO27" s="1021" t="s">
        <v>224</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33"/>
      <c r="C28" s="1022">
        <v>58900</v>
      </c>
      <c r="D28" s="1022" t="s">
        <v>242</v>
      </c>
      <c r="E28" s="1022" t="s">
        <v>219</v>
      </c>
      <c r="F28" s="1023" t="s">
        <v>243</v>
      </c>
      <c r="G28" s="1022" t="s">
        <v>244</v>
      </c>
      <c r="H28" s="1024" t="s">
        <v>245</v>
      </c>
      <c r="I28" s="1024"/>
      <c r="J28" s="1024"/>
      <c r="K28" s="1024"/>
      <c r="L28" s="1024" t="s">
        <v>246</v>
      </c>
      <c r="M28" s="1024"/>
      <c r="N28" s="1024"/>
      <c r="O28" s="1024"/>
      <c r="P28" s="80"/>
      <c r="Q28" s="90"/>
      <c r="R28" s="1025" t="s">
        <v>244</v>
      </c>
      <c r="S28" s="1026" t="s">
        <v>244</v>
      </c>
      <c r="T28" s="1026" t="s">
        <v>244</v>
      </c>
      <c r="U28" s="1026" t="s">
        <v>244</v>
      </c>
      <c r="V28" s="1026" t="s">
        <v>244</v>
      </c>
      <c r="W28" s="1026" t="s">
        <v>244</v>
      </c>
      <c r="X28" s="1026" t="s">
        <v>244</v>
      </c>
      <c r="Y28" s="1026" t="s">
        <v>244</v>
      </c>
      <c r="Z28" s="1026" t="s">
        <v>244</v>
      </c>
      <c r="AA28" s="1026" t="s">
        <v>244</v>
      </c>
      <c r="AB28" s="1026" t="s">
        <v>244</v>
      </c>
      <c r="AC28" s="1026" t="s">
        <v>244</v>
      </c>
      <c r="AD28" s="1026" t="s">
        <v>244</v>
      </c>
      <c r="AE28" s="1026" t="s">
        <v>244</v>
      </c>
      <c r="AF28" s="1026" t="s">
        <v>244</v>
      </c>
      <c r="AG28" s="1026" t="s">
        <v>244</v>
      </c>
      <c r="AH28" s="1026" t="s">
        <v>244</v>
      </c>
      <c r="AI28" s="1026" t="s">
        <v>244</v>
      </c>
      <c r="AJ28" s="1026" t="s">
        <v>244</v>
      </c>
      <c r="AK28" s="1026" t="s">
        <v>244</v>
      </c>
      <c r="AL28" s="1026" t="s">
        <v>244</v>
      </c>
      <c r="AM28" s="1026" t="s">
        <v>244</v>
      </c>
      <c r="AN28" s="1026" t="s">
        <v>244</v>
      </c>
      <c r="AO28" s="1027" t="s">
        <v>244</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33"/>
      <c r="C29" s="181"/>
      <c r="D29" s="183"/>
      <c r="E29" s="183"/>
      <c r="F29" s="201"/>
      <c r="G29" s="181"/>
      <c r="H29" s="1018">
        <v>521</v>
      </c>
      <c r="I29" s="1018"/>
      <c r="J29" s="1018"/>
      <c r="K29" s="1018"/>
      <c r="L29" s="895"/>
      <c r="M29" s="895"/>
      <c r="N29" s="895"/>
      <c r="O29" s="895"/>
      <c r="P29" s="80"/>
      <c r="Q29" s="90"/>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33"/>
      <c r="C30" s="181"/>
      <c r="D30" s="183"/>
      <c r="E30" s="183"/>
      <c r="F30" s="201"/>
      <c r="G30" s="181"/>
      <c r="H30" s="181"/>
      <c r="I30" s="181"/>
      <c r="J30" s="181"/>
      <c r="K30" s="181"/>
      <c r="L30" s="895"/>
      <c r="M30" s="895"/>
      <c r="N30" s="895"/>
      <c r="O30" s="895"/>
      <c r="P30" s="80"/>
      <c r="Q30" s="90"/>
      <c r="R30" s="182"/>
      <c r="S30" s="182"/>
      <c r="T30" s="182"/>
      <c r="U30" s="182"/>
      <c r="V30" s="182"/>
      <c r="W30" s="182"/>
      <c r="X30" s="1028" t="s">
        <v>247</v>
      </c>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33"/>
      <c r="C31" s="181"/>
      <c r="D31" s="183"/>
      <c r="E31" s="183"/>
      <c r="F31" s="201"/>
      <c r="G31" s="181"/>
      <c r="H31" s="181"/>
      <c r="I31" s="181"/>
      <c r="J31" s="181"/>
      <c r="K31" s="181"/>
      <c r="L31" s="895"/>
      <c r="M31" s="895"/>
      <c r="N31" s="895"/>
      <c r="O31" s="895"/>
      <c r="P31" s="80"/>
      <c r="Q31" s="90"/>
      <c r="R31" s="182"/>
      <c r="S31" s="182"/>
      <c r="T31" s="182"/>
      <c r="U31" s="182"/>
      <c r="V31" s="182"/>
      <c r="W31" s="182"/>
      <c r="X31" s="182"/>
      <c r="Y31" s="182"/>
      <c r="Z31" s="182"/>
      <c r="AA31" s="1029" t="s">
        <v>234</v>
      </c>
      <c r="AB31" s="1028" t="s">
        <v>248</v>
      </c>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33"/>
      <c r="C32" s="181"/>
      <c r="D32" s="183"/>
      <c r="E32" s="183"/>
      <c r="F32" s="201"/>
      <c r="G32" s="181"/>
      <c r="H32" s="181"/>
      <c r="I32" s="181"/>
      <c r="J32" s="181"/>
      <c r="K32" s="181"/>
      <c r="L32" s="895"/>
      <c r="M32" s="895"/>
      <c r="N32" s="895"/>
      <c r="O32" s="895"/>
      <c r="P32" s="80"/>
      <c r="Q32" s="90"/>
      <c r="R32" s="182"/>
      <c r="S32" s="182"/>
      <c r="T32" s="182"/>
      <c r="U32" s="182"/>
      <c r="V32" s="182"/>
      <c r="W32" s="182"/>
      <c r="X32" s="182"/>
      <c r="Y32" s="182"/>
      <c r="Z32" s="182"/>
      <c r="AA32" s="1029" t="s">
        <v>224</v>
      </c>
      <c r="AB32" s="1028" t="s">
        <v>249</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33"/>
      <c r="C33" s="181"/>
      <c r="D33" s="183"/>
      <c r="E33" s="183"/>
      <c r="F33" s="201"/>
      <c r="G33" s="181"/>
      <c r="H33" s="181"/>
      <c r="I33" s="181"/>
      <c r="J33" s="181"/>
      <c r="K33" s="181"/>
      <c r="L33" s="895"/>
      <c r="M33" s="895"/>
      <c r="N33" s="895"/>
      <c r="O33" s="895"/>
      <c r="P33" s="80"/>
      <c r="Q33" s="90"/>
      <c r="R33" s="182"/>
      <c r="S33" s="182"/>
      <c r="T33" s="182"/>
      <c r="U33" s="182"/>
      <c r="V33" s="182"/>
      <c r="W33" s="182"/>
      <c r="X33" s="182"/>
      <c r="Y33" s="182"/>
      <c r="Z33" s="182"/>
      <c r="AA33" s="182"/>
      <c r="AB33" s="182"/>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33"/>
      <c r="C34" s="181"/>
      <c r="D34" s="183"/>
      <c r="E34" s="183"/>
      <c r="F34" s="201"/>
      <c r="G34" s="181"/>
      <c r="H34" s="181"/>
      <c r="I34" s="181"/>
      <c r="J34" s="181"/>
      <c r="K34" s="181"/>
      <c r="L34" s="895"/>
      <c r="M34" s="895"/>
      <c r="N34" s="895"/>
      <c r="O34" s="895"/>
      <c r="P34" s="80"/>
      <c r="Q34" s="90"/>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33"/>
      <c r="C35" s="181"/>
      <c r="D35" s="183"/>
      <c r="E35" s="183"/>
      <c r="F35" s="201"/>
      <c r="G35" s="181"/>
      <c r="H35" s="181"/>
      <c r="I35" s="181"/>
      <c r="J35" s="181"/>
      <c r="K35" s="181"/>
      <c r="L35" s="895"/>
      <c r="M35" s="895"/>
      <c r="N35" s="895"/>
      <c r="O35" s="895"/>
      <c r="P35" s="80"/>
      <c r="Q35" s="90"/>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33"/>
      <c r="C36" s="181"/>
      <c r="D36" s="183"/>
      <c r="E36" s="183"/>
      <c r="F36" s="201"/>
      <c r="G36" s="181"/>
      <c r="H36" s="181"/>
      <c r="I36" s="181"/>
      <c r="J36" s="181"/>
      <c r="K36" s="181"/>
      <c r="L36" s="895"/>
      <c r="M36" s="895"/>
      <c r="N36" s="895"/>
      <c r="O36" s="895"/>
      <c r="P36" s="80"/>
      <c r="Q36" s="90"/>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33"/>
      <c r="C37" s="181"/>
      <c r="D37" s="183"/>
      <c r="E37" s="183"/>
      <c r="F37" s="201"/>
      <c r="G37" s="181"/>
      <c r="H37" s="181"/>
      <c r="I37" s="181"/>
      <c r="J37" s="181"/>
      <c r="K37" s="181"/>
      <c r="L37" s="895"/>
      <c r="M37" s="895"/>
      <c r="N37" s="895"/>
      <c r="O37" s="895"/>
      <c r="P37" s="80"/>
      <c r="Q37" s="90"/>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33"/>
      <c r="C38" s="181"/>
      <c r="D38" s="183"/>
      <c r="E38" s="183"/>
      <c r="F38" s="201"/>
      <c r="G38" s="181"/>
      <c r="H38" s="181"/>
      <c r="I38" s="181"/>
      <c r="J38" s="181"/>
      <c r="K38" s="181"/>
      <c r="L38" s="895"/>
      <c r="M38" s="895"/>
      <c r="N38" s="895"/>
      <c r="O38" s="895"/>
      <c r="P38" s="80"/>
      <c r="Q38" s="90"/>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3"/>
      <c r="E39" s="183"/>
      <c r="F39" s="201"/>
      <c r="G39" s="181"/>
      <c r="H39" s="181"/>
      <c r="I39" s="181"/>
      <c r="J39" s="181"/>
      <c r="K39" s="181"/>
      <c r="L39" s="895"/>
      <c r="M39" s="895"/>
      <c r="N39" s="895"/>
      <c r="O39" s="895"/>
      <c r="P39" s="80"/>
      <c r="Q39" s="90"/>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86"/>
      <c r="AQ39" s="79"/>
      <c r="AR39" s="79"/>
    </row>
    <row r="40" ht="18" customHeight="1">
      <c r="C40" s="181"/>
      <c r="D40" s="183"/>
      <c r="E40" s="183"/>
      <c r="F40" s="201"/>
      <c r="G40" s="181"/>
      <c r="H40" s="181"/>
      <c r="I40" s="181"/>
      <c r="J40" s="181"/>
      <c r="K40" s="181"/>
      <c r="L40" s="895"/>
      <c r="M40" s="895"/>
      <c r="N40" s="895"/>
      <c r="O40" s="895"/>
      <c r="P40" s="80"/>
      <c r="Q40" s="90"/>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86"/>
      <c r="AQ40" s="79"/>
      <c r="AR40" s="79"/>
    </row>
    <row r="41" ht="18" customHeight="1">
      <c r="C41" s="181"/>
      <c r="D41" s="183"/>
      <c r="E41" s="183"/>
      <c r="F41" s="201"/>
      <c r="G41" s="181"/>
      <c r="H41" s="181"/>
      <c r="I41" s="181"/>
      <c r="J41" s="181"/>
      <c r="K41" s="181"/>
      <c r="L41" s="895"/>
      <c r="M41" s="895"/>
      <c r="N41" s="895"/>
      <c r="O41" s="895"/>
      <c r="P41" s="80"/>
      <c r="Q41" s="90"/>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86"/>
      <c r="AQ41" s="79"/>
      <c r="AR41" s="79"/>
    </row>
    <row r="42" ht="18" customHeight="1">
      <c r="C42" s="181"/>
      <c r="D42" s="183"/>
      <c r="E42" s="183"/>
      <c r="F42" s="201"/>
      <c r="G42" s="181"/>
      <c r="H42" s="181"/>
      <c r="I42" s="181"/>
      <c r="J42" s="181"/>
      <c r="K42" s="181"/>
      <c r="L42" s="895"/>
      <c r="M42" s="895"/>
      <c r="N42" s="895"/>
      <c r="O42" s="895"/>
      <c r="P42" s="80"/>
      <c r="Q42" s="90"/>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86"/>
      <c r="AQ42" s="79"/>
      <c r="AR42" s="79"/>
    </row>
    <row r="43" ht="18" customHeight="1">
      <c r="C43" s="181"/>
      <c r="D43" s="183"/>
      <c r="E43" s="183"/>
      <c r="F43" s="201"/>
      <c r="G43" s="181"/>
      <c r="H43" s="181"/>
      <c r="I43" s="181"/>
      <c r="J43" s="181"/>
      <c r="K43" s="181"/>
      <c r="L43" s="895"/>
      <c r="M43" s="895"/>
      <c r="N43" s="895"/>
      <c r="O43" s="895"/>
      <c r="P43" s="80"/>
      <c r="Q43" s="90"/>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86"/>
      <c r="AQ43" s="79"/>
      <c r="AR43" s="79"/>
    </row>
    <row r="44" ht="18" customHeight="1">
      <c r="C44" s="181"/>
      <c r="D44" s="183"/>
      <c r="E44" s="183"/>
      <c r="F44" s="201"/>
      <c r="G44" s="181"/>
      <c r="H44" s="181"/>
      <c r="I44" s="181"/>
      <c r="J44" s="181"/>
      <c r="K44" s="181"/>
      <c r="L44" s="895"/>
      <c r="M44" s="895"/>
      <c r="N44" s="895"/>
      <c r="O44" s="895"/>
      <c r="P44" s="80"/>
      <c r="Q44" s="90"/>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86"/>
      <c r="AQ44" s="79"/>
      <c r="AR44" s="79"/>
    </row>
    <row r="45" ht="18" customHeight="1">
      <c r="C45" s="181"/>
      <c r="D45" s="183"/>
      <c r="E45" s="183"/>
      <c r="F45" s="201"/>
      <c r="G45" s="181"/>
      <c r="H45" s="181"/>
      <c r="I45" s="181"/>
      <c r="J45" s="181"/>
      <c r="K45" s="181"/>
      <c r="L45" s="895"/>
      <c r="M45" s="895"/>
      <c r="N45" s="895"/>
      <c r="O45" s="895"/>
      <c r="P45" s="80"/>
      <c r="Q45" s="90"/>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86"/>
      <c r="AQ45" s="79"/>
      <c r="AR45" s="79"/>
    </row>
    <row r="46" ht="18" customHeight="1">
      <c r="C46" s="181"/>
      <c r="D46" s="183"/>
      <c r="E46" s="183"/>
      <c r="F46" s="201"/>
      <c r="G46" s="181"/>
      <c r="H46" s="181"/>
      <c r="I46" s="181"/>
      <c r="J46" s="181"/>
      <c r="K46" s="181"/>
      <c r="L46" s="895"/>
      <c r="M46" s="895"/>
      <c r="N46" s="895"/>
      <c r="O46" s="895"/>
      <c r="P46" s="80"/>
      <c r="Q46" s="90"/>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86"/>
      <c r="AQ46" s="79"/>
      <c r="AR46" s="79"/>
    </row>
    <row r="47" ht="0" hidden="1" customHeight="1">
      <c r="C47" s="181"/>
      <c r="D47" s="183"/>
      <c r="E47" s="183"/>
      <c r="F47" s="201"/>
      <c r="G47" s="181"/>
      <c r="H47" s="181"/>
      <c r="I47" s="181"/>
      <c r="J47" s="181"/>
      <c r="K47" s="181"/>
      <c r="L47" s="895"/>
      <c r="M47" s="895"/>
      <c r="N47" s="895"/>
      <c r="O47" s="895"/>
      <c r="P47" s="80"/>
      <c r="Q47" s="90"/>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86"/>
      <c r="AQ47" s="79"/>
      <c r="AR47" s="79"/>
    </row>
    <row r="48" ht="0" hidden="1" customHeight="1">
      <c r="C48" s="181"/>
      <c r="D48" s="183"/>
      <c r="E48" s="183"/>
      <c r="F48" s="201"/>
      <c r="G48" s="181"/>
      <c r="H48" s="181"/>
      <c r="I48" s="181"/>
      <c r="J48" s="181"/>
      <c r="K48" s="181"/>
      <c r="L48" s="895"/>
      <c r="M48" s="895"/>
      <c r="N48" s="895"/>
      <c r="O48" s="895"/>
      <c r="P48" s="80"/>
      <c r="Q48" s="90"/>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86"/>
      <c r="AQ48" s="79"/>
      <c r="AR48" s="79"/>
    </row>
    <row r="49" ht="0" hidden="1" customHeight="1">
      <c r="C49" s="181"/>
      <c r="D49" s="183"/>
      <c r="E49" s="183"/>
      <c r="F49" s="201"/>
      <c r="G49" s="181"/>
      <c r="H49" s="181"/>
      <c r="I49" s="181"/>
      <c r="J49" s="181"/>
      <c r="K49" s="181"/>
      <c r="L49" s="895"/>
      <c r="M49" s="895"/>
      <c r="N49" s="895"/>
      <c r="O49" s="895"/>
      <c r="P49" s="80"/>
      <c r="Q49" s="90"/>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86"/>
      <c r="AQ49" s="79"/>
      <c r="AR49" s="79"/>
    </row>
    <row r="50" ht="0" hidden="1" customHeight="1">
      <c r="C50" s="181"/>
      <c r="D50" s="183"/>
      <c r="E50" s="183"/>
      <c r="F50" s="201"/>
      <c r="G50" s="181"/>
      <c r="H50" s="181"/>
      <c r="I50" s="181"/>
      <c r="J50" s="181"/>
      <c r="K50" s="181"/>
      <c r="L50" s="895"/>
      <c r="M50" s="895"/>
      <c r="N50" s="895"/>
      <c r="O50" s="895"/>
      <c r="P50" s="80"/>
      <c r="Q50" s="90"/>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86"/>
      <c r="AQ50" s="79"/>
      <c r="AR50" s="79"/>
    </row>
    <row r="51" ht="0" hidden="1" customHeight="1">
      <c r="C51" s="181"/>
      <c r="D51" s="183"/>
      <c r="E51" s="183"/>
      <c r="F51" s="201"/>
      <c r="G51" s="181"/>
      <c r="H51" s="181"/>
      <c r="I51" s="181"/>
      <c r="J51" s="181"/>
      <c r="K51" s="181"/>
      <c r="L51" s="895"/>
      <c r="M51" s="895"/>
      <c r="N51" s="895"/>
      <c r="O51" s="895"/>
      <c r="P51" s="80"/>
      <c r="Q51" s="90"/>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86"/>
      <c r="AQ51" s="79"/>
      <c r="AR51" s="79"/>
    </row>
    <row r="52" s="0" customFormat="1" ht="0" hidden="1" customHeight="1">
      <c r="B52" s="33"/>
      <c r="C52" s="181"/>
      <c r="D52" s="183"/>
      <c r="E52" s="183"/>
      <c r="F52" s="201"/>
      <c r="G52" s="181"/>
      <c r="H52" s="181"/>
      <c r="I52" s="181"/>
      <c r="J52" s="181"/>
      <c r="K52" s="181"/>
      <c r="L52" s="895"/>
      <c r="M52" s="895"/>
      <c r="N52" s="895"/>
      <c r="O52" s="895"/>
      <c r="P52" s="80"/>
      <c r="Q52" s="90"/>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33"/>
      <c r="C53" s="181"/>
      <c r="D53" s="183"/>
      <c r="E53" s="183"/>
      <c r="F53" s="201"/>
      <c r="G53" s="181"/>
      <c r="H53" s="181"/>
      <c r="I53" s="181"/>
      <c r="J53" s="181"/>
      <c r="K53" s="181"/>
      <c r="L53" s="895"/>
      <c r="M53" s="895"/>
      <c r="N53" s="895"/>
      <c r="O53" s="895"/>
      <c r="P53" s="80"/>
      <c r="Q53" s="90"/>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33"/>
      <c r="C54" s="181"/>
      <c r="D54" s="183"/>
      <c r="E54" s="183"/>
      <c r="F54" s="201"/>
      <c r="G54" s="181"/>
      <c r="H54" s="181"/>
      <c r="I54" s="181"/>
      <c r="J54" s="181"/>
      <c r="K54" s="181"/>
      <c r="L54" s="895"/>
      <c r="M54" s="895"/>
      <c r="N54" s="895"/>
      <c r="O54" s="895"/>
      <c r="P54" s="80"/>
      <c r="Q54" s="90"/>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33"/>
      <c r="C55" s="181"/>
      <c r="D55" s="183"/>
      <c r="E55" s="183"/>
      <c r="F55" s="201"/>
      <c r="G55" s="181"/>
      <c r="H55" s="181"/>
      <c r="I55" s="181"/>
      <c r="J55" s="181"/>
      <c r="K55" s="181"/>
      <c r="L55" s="895"/>
      <c r="M55" s="895"/>
      <c r="N55" s="895"/>
      <c r="O55" s="895"/>
      <c r="P55" s="80"/>
      <c r="Q55" s="90"/>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33"/>
      <c r="C56" s="181"/>
      <c r="D56" s="183"/>
      <c r="E56" s="183"/>
      <c r="F56" s="201"/>
      <c r="G56" s="181"/>
      <c r="H56" s="181"/>
      <c r="I56" s="181"/>
      <c r="J56" s="181"/>
      <c r="K56" s="181"/>
      <c r="L56" s="895"/>
      <c r="M56" s="895"/>
      <c r="N56" s="895"/>
      <c r="O56" s="895"/>
      <c r="P56" s="80"/>
      <c r="Q56" s="90"/>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33"/>
      <c r="C57" s="181"/>
      <c r="D57" s="183"/>
      <c r="E57" s="183"/>
      <c r="F57" s="201"/>
      <c r="G57" s="181"/>
      <c r="H57" s="181"/>
      <c r="I57" s="181"/>
      <c r="J57" s="181"/>
      <c r="K57" s="181"/>
      <c r="L57" s="895"/>
      <c r="M57" s="895"/>
      <c r="N57" s="895"/>
      <c r="O57" s="895"/>
      <c r="P57" s="80"/>
      <c r="Q57" s="90"/>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33"/>
      <c r="C58" s="181"/>
      <c r="D58" s="183"/>
      <c r="E58" s="183"/>
      <c r="F58" s="201"/>
      <c r="G58" s="181"/>
      <c r="H58" s="181"/>
      <c r="I58" s="181"/>
      <c r="J58" s="181"/>
      <c r="K58" s="181"/>
      <c r="L58" s="895"/>
      <c r="M58" s="895"/>
      <c r="N58" s="895"/>
      <c r="O58" s="895"/>
      <c r="P58" s="80"/>
      <c r="Q58" s="90"/>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3"/>
      <c r="E59" s="183"/>
      <c r="F59" s="201"/>
      <c r="G59" s="181"/>
      <c r="H59" s="181"/>
      <c r="I59" s="181"/>
      <c r="J59" s="181"/>
      <c r="K59" s="181"/>
      <c r="L59" s="895"/>
      <c r="M59" s="895"/>
      <c r="N59" s="895"/>
      <c r="O59" s="895"/>
      <c r="P59" s="80"/>
      <c r="Q59" s="90"/>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86"/>
      <c r="AQ59" s="79"/>
      <c r="AR59" s="79"/>
    </row>
    <row r="60" ht="0" hidden="1" customHeight="1">
      <c r="C60" s="181"/>
      <c r="D60" s="183"/>
      <c r="E60" s="183"/>
      <c r="F60" s="201"/>
      <c r="G60" s="181"/>
      <c r="H60" s="181"/>
      <c r="I60" s="181"/>
      <c r="J60" s="181"/>
      <c r="K60" s="181"/>
      <c r="L60" s="895"/>
      <c r="M60" s="895"/>
      <c r="N60" s="895"/>
      <c r="O60" s="895"/>
      <c r="P60" s="80"/>
      <c r="Q60" s="90"/>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86"/>
      <c r="AQ60" s="79"/>
      <c r="AR60" s="79"/>
    </row>
    <row r="61" ht="0" hidden="1" customHeight="1">
      <c r="C61" s="181"/>
      <c r="D61" s="183"/>
      <c r="E61" s="183"/>
      <c r="F61" s="201"/>
      <c r="G61" s="181"/>
      <c r="H61" s="181"/>
      <c r="I61" s="181"/>
      <c r="J61" s="181"/>
      <c r="K61" s="181"/>
      <c r="L61" s="895"/>
      <c r="M61" s="895"/>
      <c r="N61" s="895"/>
      <c r="O61" s="895"/>
      <c r="P61" s="80"/>
      <c r="Q61" s="90"/>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86"/>
      <c r="AQ61" s="79"/>
      <c r="AR61" s="79"/>
    </row>
    <row r="62" ht="0" hidden="1" customHeight="1">
      <c r="C62" s="181"/>
      <c r="D62" s="183"/>
      <c r="E62" s="183"/>
      <c r="F62" s="201"/>
      <c r="G62" s="181"/>
      <c r="H62" s="181"/>
      <c r="I62" s="181"/>
      <c r="J62" s="181"/>
      <c r="K62" s="181"/>
      <c r="L62" s="895"/>
      <c r="M62" s="895"/>
      <c r="N62" s="895"/>
      <c r="O62" s="895"/>
      <c r="P62" s="80"/>
      <c r="Q62" s="90"/>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86"/>
      <c r="AQ62" s="79"/>
      <c r="AR62" s="79"/>
    </row>
    <row r="63" ht="0" hidden="1" customHeight="1">
      <c r="C63" s="181"/>
      <c r="D63" s="183"/>
      <c r="E63" s="183"/>
      <c r="F63" s="201"/>
      <c r="G63" s="181"/>
      <c r="H63" s="181"/>
      <c r="I63" s="181"/>
      <c r="J63" s="181"/>
      <c r="K63" s="181"/>
      <c r="L63" s="895"/>
      <c r="M63" s="895"/>
      <c r="N63" s="895"/>
      <c r="O63" s="895"/>
      <c r="P63" s="80"/>
      <c r="Q63" s="90"/>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86"/>
      <c r="AQ63" s="79"/>
      <c r="AR63" s="79"/>
    </row>
    <row r="64" ht="0" hidden="1" customHeight="1">
      <c r="C64" s="181"/>
      <c r="D64" s="183"/>
      <c r="E64" s="183"/>
      <c r="F64" s="201"/>
      <c r="G64" s="181"/>
      <c r="H64" s="181"/>
      <c r="I64" s="181"/>
      <c r="J64" s="181"/>
      <c r="K64" s="181"/>
      <c r="L64" s="895"/>
      <c r="M64" s="895"/>
      <c r="N64" s="895"/>
      <c r="O64" s="895"/>
      <c r="P64" s="80"/>
      <c r="Q64" s="90"/>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86"/>
      <c r="AQ64" s="79"/>
      <c r="AR64" s="79"/>
    </row>
    <row r="65" ht="0" hidden="1" customHeight="1">
      <c r="C65" s="181"/>
      <c r="D65" s="183"/>
      <c r="E65" s="183"/>
      <c r="F65" s="201"/>
      <c r="G65" s="181"/>
      <c r="H65" s="181"/>
      <c r="I65" s="181"/>
      <c r="J65" s="181"/>
      <c r="K65" s="181"/>
      <c r="L65" s="895"/>
      <c r="M65" s="895"/>
      <c r="N65" s="895"/>
      <c r="O65" s="895"/>
      <c r="P65" s="80"/>
      <c r="Q65" s="90"/>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86"/>
      <c r="AQ65" s="79"/>
      <c r="AR65" s="79"/>
    </row>
    <row r="66" ht="0" hidden="1" customHeight="1">
      <c r="C66" s="181"/>
      <c r="D66" s="183"/>
      <c r="E66" s="183"/>
      <c r="F66" s="201"/>
      <c r="G66" s="181"/>
      <c r="H66" s="181"/>
      <c r="I66" s="181"/>
      <c r="J66" s="181"/>
      <c r="K66" s="181"/>
      <c r="L66" s="895"/>
      <c r="M66" s="895"/>
      <c r="N66" s="895"/>
      <c r="O66" s="895"/>
      <c r="P66" s="80"/>
      <c r="Q66" s="90"/>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86"/>
      <c r="AQ66" s="79"/>
      <c r="AR66" s="79"/>
    </row>
    <row r="67" ht="0" hidden="1" customHeight="1">
      <c r="C67" s="181"/>
      <c r="D67" s="183"/>
      <c r="E67" s="183"/>
      <c r="F67" s="201"/>
      <c r="G67" s="181"/>
      <c r="H67" s="181"/>
      <c r="I67" s="181"/>
      <c r="J67" s="181"/>
      <c r="K67" s="181"/>
      <c r="L67" s="895"/>
      <c r="M67" s="895"/>
      <c r="N67" s="895"/>
      <c r="O67" s="895"/>
      <c r="P67" s="80"/>
      <c r="Q67" s="90"/>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86"/>
      <c r="AQ67" s="79"/>
      <c r="AR67" s="79"/>
    </row>
    <row r="68" ht="0" hidden="1" customHeight="1">
      <c r="C68" s="181"/>
      <c r="D68" s="183"/>
      <c r="E68" s="183"/>
      <c r="F68" s="201"/>
      <c r="G68" s="181"/>
      <c r="H68" s="181"/>
      <c r="I68" s="181"/>
      <c r="J68" s="181"/>
      <c r="K68" s="181"/>
      <c r="L68" s="895"/>
      <c r="M68" s="895"/>
      <c r="N68" s="895"/>
      <c r="O68" s="895"/>
      <c r="P68" s="80"/>
      <c r="Q68" s="90"/>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86"/>
      <c r="AQ68" s="79"/>
      <c r="AR68" s="79"/>
    </row>
    <row r="69" ht="0" hidden="1" customHeight="1">
      <c r="C69" s="181"/>
      <c r="D69" s="183"/>
      <c r="E69" s="183"/>
      <c r="F69" s="201"/>
      <c r="G69" s="181"/>
      <c r="H69" s="181"/>
      <c r="I69" s="181"/>
      <c r="J69" s="181"/>
      <c r="K69" s="181"/>
      <c r="L69" s="895"/>
      <c r="M69" s="895"/>
      <c r="N69" s="895"/>
      <c r="O69" s="895"/>
      <c r="P69" s="80"/>
      <c r="Q69" s="90"/>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86"/>
      <c r="AQ69" s="79"/>
      <c r="AR69" s="79"/>
    </row>
    <row r="70" ht="0" hidden="1" customHeight="1">
      <c r="C70" s="181"/>
      <c r="D70" s="183"/>
      <c r="E70" s="183"/>
      <c r="F70" s="201"/>
      <c r="G70" s="181"/>
      <c r="H70" s="181"/>
      <c r="I70" s="181"/>
      <c r="J70" s="181"/>
      <c r="K70" s="181"/>
      <c r="L70" s="895"/>
      <c r="M70" s="895"/>
      <c r="N70" s="895"/>
      <c r="O70" s="895"/>
      <c r="P70" s="80"/>
      <c r="Q70" s="90"/>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86"/>
      <c r="AQ70" s="79"/>
      <c r="AR70" s="79"/>
    </row>
    <row r="71" ht="0" hidden="1" customHeight="1">
      <c r="C71" s="181"/>
      <c r="D71" s="183"/>
      <c r="E71" s="183"/>
      <c r="F71" s="201"/>
      <c r="G71" s="181"/>
      <c r="H71" s="181"/>
      <c r="I71" s="181"/>
      <c r="J71" s="181"/>
      <c r="K71" s="181"/>
      <c r="L71" s="895"/>
      <c r="M71" s="895"/>
      <c r="N71" s="895"/>
      <c r="O71" s="895"/>
      <c r="P71" s="80"/>
      <c r="Q71" s="90"/>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86"/>
      <c r="AQ71" s="79"/>
      <c r="AR71" s="79"/>
    </row>
    <row r="72" ht="0" hidden="1" customHeight="1">
      <c r="C72" s="181"/>
      <c r="D72" s="183"/>
      <c r="E72" s="183"/>
      <c r="F72" s="201"/>
      <c r="G72" s="181"/>
      <c r="H72" s="181"/>
      <c r="I72" s="181"/>
      <c r="J72" s="181"/>
      <c r="K72" s="181"/>
      <c r="L72" s="895"/>
      <c r="M72" s="895"/>
      <c r="N72" s="895"/>
      <c r="O72" s="895"/>
      <c r="P72" s="80"/>
      <c r="Q72" s="90"/>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86"/>
      <c r="AQ72" s="79"/>
      <c r="AR72" s="79"/>
    </row>
    <row r="73" ht="0" hidden="1" customHeight="1">
      <c r="C73" s="181"/>
      <c r="D73" s="183"/>
      <c r="E73" s="183"/>
      <c r="F73" s="201"/>
      <c r="G73" s="181"/>
      <c r="H73" s="181"/>
      <c r="I73" s="181"/>
      <c r="J73" s="181"/>
      <c r="K73" s="181"/>
      <c r="L73" s="895"/>
      <c r="M73" s="895"/>
      <c r="N73" s="895"/>
      <c r="O73" s="895"/>
      <c r="P73" s="80"/>
      <c r="Q73" s="90"/>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86"/>
      <c r="AQ73" s="79"/>
      <c r="AR73" s="79"/>
    </row>
    <row r="74" ht="0" hidden="1" customHeight="1">
      <c r="C74" s="181"/>
      <c r="D74" s="183"/>
      <c r="E74" s="183"/>
      <c r="F74" s="201"/>
      <c r="G74" s="181"/>
      <c r="H74" s="181"/>
      <c r="I74" s="181"/>
      <c r="J74" s="181"/>
      <c r="K74" s="181"/>
      <c r="L74" s="895"/>
      <c r="M74" s="895"/>
      <c r="N74" s="895"/>
      <c r="O74" s="895"/>
      <c r="P74" s="80"/>
      <c r="Q74" s="90"/>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86"/>
      <c r="AQ74" s="79"/>
      <c r="AR74" s="79"/>
    </row>
    <row r="75" ht="0" hidden="1" customHeight="1">
      <c r="C75" s="181"/>
      <c r="D75" s="183"/>
      <c r="E75" s="183"/>
      <c r="F75" s="201"/>
      <c r="G75" s="181"/>
      <c r="H75" s="181"/>
      <c r="I75" s="181"/>
      <c r="J75" s="181"/>
      <c r="K75" s="181"/>
      <c r="L75" s="895"/>
      <c r="M75" s="895"/>
      <c r="N75" s="895"/>
      <c r="O75" s="895"/>
      <c r="P75" s="80"/>
      <c r="Q75" s="90"/>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86"/>
      <c r="AQ75" s="79"/>
      <c r="AR75" s="79"/>
    </row>
    <row r="76" ht="0" hidden="1" customHeight="1">
      <c r="C76" s="181"/>
      <c r="D76" s="183"/>
      <c r="E76" s="183"/>
      <c r="F76" s="201"/>
      <c r="G76" s="181"/>
      <c r="H76" s="181"/>
      <c r="I76" s="181"/>
      <c r="J76" s="181"/>
      <c r="K76" s="181"/>
      <c r="L76" s="895"/>
      <c r="M76" s="895"/>
      <c r="N76" s="895"/>
      <c r="O76" s="895"/>
      <c r="P76" s="80"/>
      <c r="Q76" s="90"/>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86"/>
      <c r="AQ76" s="79"/>
      <c r="AR76" s="79"/>
    </row>
    <row r="77" ht="0" hidden="1" customHeight="1">
      <c r="C77" s="181"/>
      <c r="D77" s="183"/>
      <c r="E77" s="183"/>
      <c r="F77" s="201"/>
      <c r="G77" s="181"/>
      <c r="H77" s="181"/>
      <c r="I77" s="181"/>
      <c r="J77" s="181"/>
      <c r="K77" s="181"/>
      <c r="L77" s="895"/>
      <c r="M77" s="895"/>
      <c r="N77" s="895"/>
      <c r="O77" s="895"/>
      <c r="P77" s="80"/>
      <c r="Q77" s="90"/>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86"/>
      <c r="AQ77" s="79"/>
      <c r="AR77" s="79"/>
    </row>
    <row r="78" ht="0" hidden="1" customHeight="1">
      <c r="C78" s="181"/>
      <c r="D78" s="183"/>
      <c r="E78" s="183"/>
      <c r="F78" s="201"/>
      <c r="G78" s="181"/>
      <c r="H78" s="181"/>
      <c r="I78" s="181"/>
      <c r="J78" s="181"/>
      <c r="K78" s="181"/>
      <c r="L78" s="895"/>
      <c r="M78" s="895"/>
      <c r="N78" s="895"/>
      <c r="O78" s="895"/>
      <c r="P78" s="80"/>
      <c r="Q78" s="90"/>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86"/>
      <c r="AQ78" s="79"/>
      <c r="AR78" s="79"/>
    </row>
    <row r="79" ht="0" hidden="1" customHeight="1">
      <c r="C79" s="181"/>
      <c r="D79" s="183"/>
      <c r="E79" s="183"/>
      <c r="F79" s="201"/>
      <c r="G79" s="181"/>
      <c r="H79" s="181"/>
      <c r="I79" s="181"/>
      <c r="J79" s="181"/>
      <c r="K79" s="181"/>
      <c r="L79" s="895"/>
      <c r="M79" s="895"/>
      <c r="N79" s="895"/>
      <c r="O79" s="895"/>
      <c r="P79" s="80"/>
      <c r="Q79" s="90"/>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86"/>
      <c r="AQ79" s="79"/>
      <c r="AR79" s="79"/>
    </row>
    <row r="80" ht="0" hidden="1" customHeight="1">
      <c r="C80" s="181"/>
      <c r="D80" s="183"/>
      <c r="E80" s="183"/>
      <c r="F80" s="201"/>
      <c r="G80" s="181"/>
      <c r="H80" s="181"/>
      <c r="I80" s="181"/>
      <c r="J80" s="181"/>
      <c r="K80" s="181"/>
      <c r="L80" s="895"/>
      <c r="M80" s="895"/>
      <c r="N80" s="895"/>
      <c r="O80" s="895"/>
      <c r="P80" s="80"/>
      <c r="Q80" s="90"/>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86"/>
      <c r="AQ80" s="79"/>
      <c r="AR80" s="79"/>
    </row>
    <row r="81" ht="0" hidden="1" customHeight="1">
      <c r="C81" s="181"/>
      <c r="D81" s="183"/>
      <c r="E81" s="183"/>
      <c r="F81" s="201"/>
      <c r="G81" s="181"/>
      <c r="H81" s="181"/>
      <c r="I81" s="181"/>
      <c r="J81" s="181"/>
      <c r="K81" s="181"/>
      <c r="L81" s="895"/>
      <c r="M81" s="895"/>
      <c r="N81" s="895"/>
      <c r="O81" s="895"/>
      <c r="P81" s="80"/>
      <c r="Q81" s="90"/>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86"/>
      <c r="AQ81" s="79"/>
      <c r="AR81" s="79"/>
    </row>
    <row r="82" ht="0" hidden="1" customHeight="1">
      <c r="C82" s="181"/>
      <c r="D82" s="183"/>
      <c r="E82" s="183"/>
      <c r="F82" s="201"/>
      <c r="G82" s="181"/>
      <c r="H82" s="181"/>
      <c r="I82" s="181"/>
      <c r="J82" s="181"/>
      <c r="K82" s="181"/>
      <c r="L82" s="895"/>
      <c r="M82" s="895"/>
      <c r="N82" s="895"/>
      <c r="O82" s="895"/>
      <c r="P82" s="80"/>
      <c r="Q82" s="90"/>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86"/>
      <c r="AQ82" s="79"/>
      <c r="AR82" s="79"/>
    </row>
    <row r="83" ht="0" hidden="1" customHeight="1">
      <c r="C83" s="181"/>
      <c r="D83" s="183"/>
      <c r="E83" s="183"/>
      <c r="F83" s="201"/>
      <c r="G83" s="181"/>
      <c r="H83" s="181"/>
      <c r="I83" s="181"/>
      <c r="J83" s="181"/>
      <c r="K83" s="181"/>
      <c r="L83" s="895"/>
      <c r="M83" s="895"/>
      <c r="N83" s="895"/>
      <c r="O83" s="895"/>
      <c r="P83" s="80"/>
      <c r="Q83" s="90"/>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86"/>
      <c r="AQ83" s="79"/>
      <c r="AR83" s="79"/>
    </row>
    <row r="84" ht="0" hidden="1" customHeight="1">
      <c r="C84" s="181"/>
      <c r="D84" s="183"/>
      <c r="E84" s="183"/>
      <c r="F84" s="201"/>
      <c r="G84" s="181"/>
      <c r="H84" s="181"/>
      <c r="I84" s="181"/>
      <c r="J84" s="181"/>
      <c r="K84" s="181"/>
      <c r="L84" s="895"/>
      <c r="M84" s="895"/>
      <c r="N84" s="895"/>
      <c r="O84" s="895"/>
      <c r="P84" s="80"/>
      <c r="Q84" s="90"/>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86"/>
      <c r="AQ84" s="79"/>
      <c r="AR84" s="79"/>
    </row>
    <row r="85" ht="0" hidden="1" customHeight="1">
      <c r="C85" s="181"/>
      <c r="D85" s="183"/>
      <c r="E85" s="183"/>
      <c r="F85" s="201"/>
      <c r="G85" s="181"/>
      <c r="H85" s="181"/>
      <c r="I85" s="181"/>
      <c r="J85" s="181"/>
      <c r="K85" s="181"/>
      <c r="L85" s="895"/>
      <c r="M85" s="895"/>
      <c r="N85" s="895"/>
      <c r="O85" s="895"/>
      <c r="P85" s="80"/>
      <c r="Q85" s="90"/>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86"/>
      <c r="AQ85" s="79"/>
      <c r="AR85" s="79"/>
    </row>
    <row r="86" ht="0" hidden="1" customHeight="1">
      <c r="C86" s="181"/>
      <c r="D86" s="183"/>
      <c r="E86" s="183"/>
      <c r="F86" s="201"/>
      <c r="G86" s="181"/>
      <c r="H86" s="181"/>
      <c r="I86" s="181"/>
      <c r="J86" s="181"/>
      <c r="K86" s="181"/>
      <c r="L86" s="895"/>
      <c r="M86" s="895"/>
      <c r="N86" s="895"/>
      <c r="O86" s="895"/>
      <c r="P86" s="80"/>
      <c r="Q86" s="90"/>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86"/>
      <c r="AQ86" s="79"/>
      <c r="AR86" s="79"/>
    </row>
    <row r="87" ht="0" hidden="1" customHeight="1">
      <c r="C87" s="181"/>
      <c r="D87" s="183"/>
      <c r="E87" s="183"/>
      <c r="F87" s="201"/>
      <c r="G87" s="181"/>
      <c r="H87" s="181"/>
      <c r="I87" s="181"/>
      <c r="J87" s="181"/>
      <c r="K87" s="181"/>
      <c r="L87" s="895"/>
      <c r="M87" s="895"/>
      <c r="N87" s="895"/>
      <c r="O87" s="895"/>
      <c r="P87" s="80"/>
      <c r="Q87" s="90"/>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86"/>
      <c r="AQ87" s="79"/>
      <c r="AR87" s="79"/>
    </row>
    <row r="88" ht="0" hidden="1" customHeight="1">
      <c r="C88" s="181"/>
      <c r="D88" s="183"/>
      <c r="E88" s="183"/>
      <c r="F88" s="201"/>
      <c r="G88" s="181"/>
      <c r="H88" s="181"/>
      <c r="I88" s="181"/>
      <c r="J88" s="181"/>
      <c r="K88" s="181"/>
      <c r="L88" s="895"/>
      <c r="M88" s="895"/>
      <c r="N88" s="895"/>
      <c r="O88" s="895"/>
      <c r="P88" s="80"/>
      <c r="Q88" s="90"/>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86"/>
      <c r="AQ88" s="79"/>
      <c r="AR88" s="79"/>
    </row>
    <row r="89" ht="0" hidden="1" customHeight="1">
      <c r="C89" s="181"/>
      <c r="D89" s="183"/>
      <c r="E89" s="183"/>
      <c r="F89" s="201"/>
      <c r="G89" s="181"/>
      <c r="H89" s="181"/>
      <c r="I89" s="181"/>
      <c r="J89" s="181"/>
      <c r="K89" s="181"/>
      <c r="L89" s="895"/>
      <c r="M89" s="895"/>
      <c r="N89" s="895"/>
      <c r="O89" s="895"/>
      <c r="P89" s="80"/>
      <c r="Q89" s="90"/>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86"/>
      <c r="AQ89" s="79"/>
      <c r="AR89" s="79"/>
    </row>
    <row r="90" ht="0" hidden="1" customHeight="1">
      <c r="C90" s="181"/>
      <c r="D90" s="183"/>
      <c r="E90" s="183"/>
      <c r="F90" s="201"/>
      <c r="G90" s="181"/>
      <c r="H90" s="181"/>
      <c r="I90" s="181"/>
      <c r="J90" s="181"/>
      <c r="K90" s="181"/>
      <c r="L90" s="895"/>
      <c r="M90" s="895"/>
      <c r="N90" s="895"/>
      <c r="O90" s="895"/>
      <c r="P90" s="80"/>
      <c r="Q90" s="90"/>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86"/>
      <c r="AQ90" s="79"/>
      <c r="AR90" s="79"/>
    </row>
    <row r="91" ht="0" hidden="1" customHeight="1">
      <c r="C91" s="181"/>
      <c r="D91" s="183"/>
      <c r="E91" s="183"/>
      <c r="F91" s="201"/>
      <c r="G91" s="181"/>
      <c r="H91" s="181"/>
      <c r="I91" s="181"/>
      <c r="J91" s="181"/>
      <c r="K91" s="181"/>
      <c r="L91" s="895"/>
      <c r="M91" s="895"/>
      <c r="N91" s="895"/>
      <c r="O91" s="895"/>
      <c r="P91" s="80"/>
      <c r="Q91" s="90"/>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86"/>
      <c r="AQ91" s="79"/>
      <c r="AR91" s="79"/>
    </row>
    <row r="92" ht="0" hidden="1" customHeight="1">
      <c r="C92" s="181"/>
      <c r="D92" s="183"/>
      <c r="E92" s="183"/>
      <c r="F92" s="201"/>
      <c r="G92" s="181"/>
      <c r="H92" s="181"/>
      <c r="I92" s="181"/>
      <c r="J92" s="181"/>
      <c r="K92" s="181"/>
      <c r="L92" s="895"/>
      <c r="M92" s="895"/>
      <c r="N92" s="895"/>
      <c r="O92" s="895"/>
      <c r="P92" s="80"/>
      <c r="Q92" s="90"/>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86"/>
      <c r="AQ92" s="79"/>
      <c r="AR92" s="79"/>
    </row>
    <row r="93" ht="0" hidden="1" customHeight="1">
      <c r="C93" s="181"/>
      <c r="D93" s="183"/>
      <c r="E93" s="183"/>
      <c r="F93" s="201"/>
      <c r="G93" s="181"/>
      <c r="H93" s="181"/>
      <c r="I93" s="181"/>
      <c r="J93" s="181"/>
      <c r="K93" s="181"/>
      <c r="L93" s="895"/>
      <c r="M93" s="895"/>
      <c r="N93" s="895"/>
      <c r="O93" s="895"/>
      <c r="P93" s="80"/>
      <c r="Q93" s="90"/>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86"/>
      <c r="AQ93" s="79"/>
      <c r="AR93" s="79"/>
    </row>
    <row r="94" ht="0" hidden="1" customHeight="1">
      <c r="C94" s="181"/>
      <c r="D94" s="183"/>
      <c r="E94" s="183"/>
      <c r="F94" s="201"/>
      <c r="G94" s="181"/>
      <c r="H94" s="181"/>
      <c r="I94" s="181"/>
      <c r="J94" s="181"/>
      <c r="K94" s="181"/>
      <c r="L94" s="895"/>
      <c r="M94" s="895"/>
      <c r="N94" s="895"/>
      <c r="O94" s="895"/>
      <c r="P94" s="80"/>
      <c r="Q94" s="90"/>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86"/>
      <c r="AQ94" s="79"/>
      <c r="AR94" s="79"/>
    </row>
    <row r="95" ht="0" hidden="1" customHeight="1">
      <c r="C95" s="181"/>
      <c r="D95" s="183"/>
      <c r="E95" s="183"/>
      <c r="F95" s="201"/>
      <c r="G95" s="181"/>
      <c r="H95" s="181"/>
      <c r="I95" s="181"/>
      <c r="J95" s="181"/>
      <c r="K95" s="181"/>
      <c r="L95" s="895"/>
      <c r="M95" s="895"/>
      <c r="N95" s="895"/>
      <c r="O95" s="895"/>
      <c r="P95" s="80"/>
      <c r="Q95" s="90"/>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86"/>
      <c r="AQ95" s="79"/>
      <c r="AR95" s="79"/>
    </row>
    <row r="96" ht="0" hidden="1" customHeight="1">
      <c r="C96" s="181"/>
      <c r="D96" s="183"/>
      <c r="E96" s="183"/>
      <c r="F96" s="201"/>
      <c r="G96" s="181"/>
      <c r="H96" s="181"/>
      <c r="I96" s="181"/>
      <c r="J96" s="181"/>
      <c r="K96" s="181"/>
      <c r="L96" s="895"/>
      <c r="M96" s="895"/>
      <c r="N96" s="895"/>
      <c r="O96" s="895"/>
      <c r="P96" s="80"/>
      <c r="Q96" s="90"/>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86"/>
      <c r="AQ96" s="79"/>
      <c r="AR96" s="79"/>
    </row>
    <row r="97" ht="0" hidden="1" customHeight="1">
      <c r="C97" s="181"/>
      <c r="D97" s="183"/>
      <c r="E97" s="183"/>
      <c r="F97" s="201"/>
      <c r="G97" s="181"/>
      <c r="H97" s="181"/>
      <c r="I97" s="181"/>
      <c r="J97" s="181"/>
      <c r="K97" s="181"/>
      <c r="L97" s="895"/>
      <c r="M97" s="895"/>
      <c r="N97" s="895"/>
      <c r="O97" s="895"/>
      <c r="P97" s="80"/>
      <c r="Q97" s="90"/>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86"/>
      <c r="AQ97" s="79"/>
      <c r="AR97" s="79"/>
    </row>
    <row r="98" ht="0" hidden="1" customHeight="1">
      <c r="C98" s="181"/>
      <c r="D98" s="183"/>
      <c r="E98" s="183"/>
      <c r="F98" s="201"/>
      <c r="G98" s="181"/>
      <c r="H98" s="181"/>
      <c r="I98" s="181"/>
      <c r="J98" s="181"/>
      <c r="K98" s="181"/>
      <c r="L98" s="895"/>
      <c r="M98" s="895"/>
      <c r="N98" s="895"/>
      <c r="O98" s="895"/>
      <c r="P98" s="80"/>
      <c r="Q98" s="90"/>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86"/>
      <c r="AQ98" s="79"/>
      <c r="AR98" s="79"/>
    </row>
    <row r="99" ht="0" hidden="1" customHeight="1">
      <c r="C99" s="181"/>
      <c r="D99" s="183"/>
      <c r="E99" s="183"/>
      <c r="F99" s="201"/>
      <c r="G99" s="181"/>
      <c r="H99" s="181"/>
      <c r="I99" s="181"/>
      <c r="J99" s="181"/>
      <c r="K99" s="181"/>
      <c r="L99" s="895"/>
      <c r="M99" s="895"/>
      <c r="N99" s="895"/>
      <c r="O99" s="895"/>
      <c r="P99" s="80"/>
      <c r="Q99" s="90"/>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86"/>
      <c r="AQ99" s="79"/>
      <c r="AR99" s="79"/>
    </row>
    <row r="100" ht="0" hidden="1" customHeight="1">
      <c r="C100" s="181"/>
      <c r="D100" s="183"/>
      <c r="E100" s="183"/>
      <c r="F100" s="201"/>
      <c r="G100" s="181"/>
      <c r="H100" s="181"/>
      <c r="I100" s="181"/>
      <c r="J100" s="181"/>
      <c r="K100" s="181"/>
      <c r="L100" s="895"/>
      <c r="M100" s="895"/>
      <c r="N100" s="895"/>
      <c r="O100" s="895"/>
      <c r="P100" s="80"/>
      <c r="Q100" s="90"/>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86"/>
      <c r="AQ100" s="48"/>
      <c r="AR100" s="48"/>
    </row>
    <row r="101" ht="0" hidden="1" customHeight="1">
      <c r="C101" s="181"/>
      <c r="D101" s="183"/>
      <c r="E101" s="183"/>
      <c r="F101" s="201"/>
      <c r="G101" s="181"/>
      <c r="H101" s="181"/>
      <c r="I101" s="181"/>
      <c r="J101" s="181"/>
      <c r="K101" s="181"/>
      <c r="L101" s="895"/>
      <c r="M101" s="895"/>
      <c r="N101" s="895"/>
      <c r="O101" s="895"/>
      <c r="P101" s="80"/>
      <c r="Q101" s="54"/>
      <c r="R101" s="86"/>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79"/>
      <c r="AR101" s="79"/>
    </row>
    <row r="102" ht="18" customHeight="1">
      <c r="C102" s="181"/>
      <c r="D102" s="183"/>
      <c r="E102" s="183"/>
      <c r="F102" s="201"/>
      <c r="G102" s="181"/>
      <c r="H102" s="181"/>
      <c r="I102" s="181"/>
      <c r="J102" s="181"/>
      <c r="K102" s="181"/>
      <c r="L102" s="895"/>
      <c r="M102" s="895"/>
      <c r="N102" s="895"/>
      <c r="O102" s="895"/>
      <c r="P102" s="80"/>
      <c r="Q102" s="54"/>
      <c r="R102" s="86"/>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79"/>
      <c r="AR102" s="79"/>
    </row>
    <row r="103" ht="18" customHeight="1">
      <c r="C103" s="181"/>
      <c r="D103" s="183"/>
      <c r="E103" s="183"/>
      <c r="F103" s="201"/>
      <c r="G103" s="181"/>
      <c r="H103" s="181"/>
      <c r="I103" s="181"/>
      <c r="J103" s="181"/>
      <c r="K103" s="181"/>
      <c r="L103" s="895"/>
      <c r="M103" s="895"/>
      <c r="N103" s="895"/>
      <c r="O103" s="895"/>
      <c r="P103" s="80"/>
      <c r="Q103" s="54"/>
      <c r="R103" s="86"/>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row>
    <row r="104" ht="9" customHeight="1">
      <c r="E104" s="81"/>
      <c r="F104" s="202"/>
      <c r="R104" s="47"/>
      <c r="S104" s="47"/>
      <c r="T104" s="47"/>
      <c r="U104" s="47"/>
      <c r="V104" s="47"/>
      <c r="W104" s="47"/>
      <c r="X104" s="47"/>
      <c r="Y104" s="47"/>
      <c r="Z104" s="87"/>
      <c r="AA104" s="47"/>
      <c r="AB104" s="47"/>
      <c r="AC104" s="88"/>
      <c r="AD104" s="88"/>
      <c r="AE104" s="88"/>
      <c r="AF104" s="83"/>
      <c r="AG104" s="47"/>
      <c r="AH104" s="47"/>
      <c r="AI104" s="47"/>
      <c r="AJ104" s="88"/>
      <c r="AK104" s="47"/>
      <c r="AL104" s="47"/>
      <c r="AM104" s="47"/>
      <c r="AN104" s="47"/>
      <c r="AO104" s="47"/>
      <c r="AP104" s="47"/>
    </row>
    <row r="105" ht="39.95" customHeight="1">
      <c r="B105" s="34"/>
      <c r="C105" s="988" t="s">
        <v>126</v>
      </c>
      <c r="D105" s="988"/>
      <c r="E105" s="988"/>
      <c r="F105" s="988"/>
      <c r="G105" s="988"/>
      <c r="H105" s="988"/>
      <c r="I105" s="988"/>
      <c r="J105" s="988"/>
      <c r="K105" s="988"/>
      <c r="L105" s="988"/>
      <c r="M105" s="988"/>
      <c r="N105" s="988"/>
      <c r="O105" s="988"/>
      <c r="P105" s="988"/>
      <c r="Q105" s="988"/>
      <c r="R105" s="988"/>
      <c r="S105" s="988"/>
      <c r="T105" s="988"/>
      <c r="U105" s="988"/>
      <c r="V105" s="988"/>
      <c r="W105" s="988"/>
      <c r="X105" s="988"/>
      <c r="Y105" s="988"/>
      <c r="Z105" s="988"/>
      <c r="AA105" s="988"/>
      <c r="AB105" s="988"/>
      <c r="AC105" s="988"/>
      <c r="AD105" s="988"/>
      <c r="AE105" s="988"/>
      <c r="AF105" s="988"/>
      <c r="AG105" s="988"/>
      <c r="AH105" s="988"/>
      <c r="AI105" s="988"/>
      <c r="AJ105" s="988"/>
      <c r="AK105" s="988"/>
      <c r="AL105" s="988"/>
      <c r="AM105" s="988"/>
      <c r="AN105" s="988"/>
      <c r="AO105" s="988"/>
      <c r="AP105" s="233"/>
    </row>
    <row r="106" s="84" customFormat="1" ht="12" customHeight="1">
      <c r="B106" s="85"/>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s="236"/>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2:AP2"/>
    <mergeCell ref="H55:K55"/>
    <mergeCell ref="L55:O55"/>
    <mergeCell ref="H31:K31"/>
    <mergeCell ref="H52:K52"/>
    <mergeCell ref="C4:AP4"/>
    <mergeCell ref="C3:AP3"/>
    <mergeCell ref="L25:O25"/>
    <mergeCell ref="H25:K25"/>
    <mergeCell ref="L28:O28"/>
    <mergeCell ref="H53:K53"/>
    <mergeCell ref="H54:K54"/>
    <mergeCell ref="H24:K24"/>
    <mergeCell ref="L52:O52"/>
    <mergeCell ref="L53:O53"/>
    <mergeCell ref="L54:O54"/>
    <mergeCell ref="X15:AD15"/>
    <mergeCell ref="P15:V15"/>
    <mergeCell ref="H22:K22"/>
    <mergeCell ref="L24:O24"/>
    <mergeCell ref="L22:O22"/>
    <mergeCell ref="N12:O12"/>
    <mergeCell ref="AF15:AL15"/>
    <mergeCell ref="R12:S12"/>
    <mergeCell ref="H77:K77"/>
    <mergeCell ref="L77:O77"/>
    <mergeCell ref="L61:O61"/>
    <mergeCell ref="H62:K62"/>
    <mergeCell ref="L62:O62"/>
    <mergeCell ref="H61:K61"/>
    <mergeCell ref="H71:K71"/>
    <mergeCell ref="L71:O71"/>
    <mergeCell ref="H73:K73"/>
    <mergeCell ref="H76:K76"/>
    <mergeCell ref="H65:K65"/>
    <mergeCell ref="H74:K74"/>
    <mergeCell ref="L74:O74"/>
    <mergeCell ref="H75:K75"/>
    <mergeCell ref="L76:O76"/>
    <mergeCell ref="L73:O73"/>
    <mergeCell ref="H70:K70"/>
    <mergeCell ref="L66:O66"/>
    <mergeCell ref="H66:K66"/>
    <mergeCell ref="L63:O63"/>
    <mergeCell ref="L75:O75"/>
    <mergeCell ref="L64:O64"/>
    <mergeCell ref="L70:O70"/>
    <mergeCell ref="H64:K64"/>
    <mergeCell ref="AL13:AM13"/>
    <mergeCell ref="AJ12:AK12"/>
    <mergeCell ref="AH13:AI13"/>
    <mergeCell ref="AJ13:AK13"/>
    <mergeCell ref="Z13:AA13"/>
    <mergeCell ref="AF13:AG13"/>
    <mergeCell ref="H56:K56"/>
    <mergeCell ref="H57:K57"/>
    <mergeCell ref="H58:K58"/>
    <mergeCell ref="L29:O29"/>
    <mergeCell ref="H27:K27"/>
    <mergeCell ref="L27:O27"/>
    <mergeCell ref="H28:K28"/>
    <mergeCell ref="L31:O31"/>
    <mergeCell ref="H37:K37"/>
    <mergeCell ref="L37:O37"/>
    <mergeCell ref="H34:K34"/>
    <mergeCell ref="L34:O34"/>
    <mergeCell ref="H35:K35"/>
    <mergeCell ref="L35:O35"/>
    <mergeCell ref="H36:K36"/>
    <mergeCell ref="L36:O36"/>
    <mergeCell ref="H38:K38"/>
    <mergeCell ref="AB9:AC9"/>
    <mergeCell ref="Z9:AA9"/>
    <mergeCell ref="AF9:AG9"/>
    <mergeCell ref="AD11:AE11"/>
    <mergeCell ref="J12:K12"/>
    <mergeCell ref="AF10:AG10"/>
    <mergeCell ref="R13:S13"/>
    <mergeCell ref="AB12:AC12"/>
    <mergeCell ref="T13:U13"/>
    <mergeCell ref="T12:U12"/>
    <mergeCell ref="AD13:AE13"/>
    <mergeCell ref="AB13:AC13"/>
    <mergeCell ref="J13:K13"/>
    <mergeCell ref="L12:M12"/>
    <mergeCell ref="P12:Q12"/>
    <mergeCell ref="J11:K11"/>
    <mergeCell ref="R11:S11"/>
    <mergeCell ref="R10:S10"/>
    <mergeCell ref="L10:M10"/>
    <mergeCell ref="J10:K10"/>
    <mergeCell ref="P13:Q13"/>
    <mergeCell ref="T7:U7"/>
    <mergeCell ref="J7:K7"/>
    <mergeCell ref="H7:I7"/>
    <mergeCell ref="R9:S9"/>
    <mergeCell ref="T9:U9"/>
    <mergeCell ref="L9:M9"/>
    <mergeCell ref="L7:M7"/>
    <mergeCell ref="J9:K9"/>
    <mergeCell ref="N9:O9"/>
    <mergeCell ref="L8:M8"/>
    <mergeCell ref="J8:K8"/>
    <mergeCell ref="R7:S7"/>
    <mergeCell ref="H8:I8"/>
    <mergeCell ref="H6:U6"/>
    <mergeCell ref="T8:U8"/>
    <mergeCell ref="R8:S8"/>
    <mergeCell ref="P8:Q8"/>
    <mergeCell ref="N8:O8"/>
    <mergeCell ref="AH12:AI12"/>
    <mergeCell ref="AF12:AG12"/>
    <mergeCell ref="H11:I11"/>
    <mergeCell ref="H9:I9"/>
    <mergeCell ref="P7:Q7"/>
    <mergeCell ref="N7:O7"/>
    <mergeCell ref="P9:Q9"/>
    <mergeCell ref="P11:Q11"/>
    <mergeCell ref="AD9:AE9"/>
    <mergeCell ref="Z8:AA8"/>
    <mergeCell ref="AB8:AC8"/>
    <mergeCell ref="Z6:AM6"/>
    <mergeCell ref="Z7:AA7"/>
    <mergeCell ref="AB7:AC7"/>
    <mergeCell ref="AD7:AE7"/>
    <mergeCell ref="AF7:AG7"/>
    <mergeCell ref="AH7:AI7"/>
    <mergeCell ref="AJ7:AK7"/>
    <mergeCell ref="AL7:AM7"/>
    <mergeCell ref="AJ8:AK8"/>
    <mergeCell ref="AL8:AM8"/>
    <mergeCell ref="AD8:AE8"/>
    <mergeCell ref="AH8:AI8"/>
    <mergeCell ref="AH9:AI9"/>
    <mergeCell ref="AJ9:AK9"/>
    <mergeCell ref="AL9:AM9"/>
    <mergeCell ref="AH10:AI10"/>
    <mergeCell ref="AL12:AM12"/>
    <mergeCell ref="AL11:AM11"/>
    <mergeCell ref="AF8:AG8"/>
    <mergeCell ref="AL10:AM10"/>
    <mergeCell ref="AD10:AE10"/>
    <mergeCell ref="AD12:AE12"/>
    <mergeCell ref="AJ10:AK10"/>
    <mergeCell ref="AH11:AI11"/>
    <mergeCell ref="AJ11:AK11"/>
    <mergeCell ref="H26:K26"/>
    <mergeCell ref="L26:O26"/>
    <mergeCell ref="AF11:AG11"/>
    <mergeCell ref="Z10:AA10"/>
    <mergeCell ref="L11:M11"/>
    <mergeCell ref="N13:O13"/>
    <mergeCell ref="H10:I10"/>
    <mergeCell ref="L13:M13"/>
    <mergeCell ref="H23:K23"/>
    <mergeCell ref="L23:O23"/>
    <mergeCell ref="T11:U11"/>
    <mergeCell ref="T10:U10"/>
    <mergeCell ref="N11:O11"/>
    <mergeCell ref="N10:O10"/>
    <mergeCell ref="P10:Q10"/>
    <mergeCell ref="Z12:AA12"/>
    <mergeCell ref="H12:I12"/>
    <mergeCell ref="H13:I13"/>
    <mergeCell ref="AB10:AC10"/>
    <mergeCell ref="AB11:AC11"/>
    <mergeCell ref="Z11:AA11"/>
    <mergeCell ref="L30:O30"/>
    <mergeCell ref="H33:K33"/>
    <mergeCell ref="L33:O33"/>
    <mergeCell ref="H32:K32"/>
    <mergeCell ref="L32:O32"/>
    <mergeCell ref="H44:K44"/>
    <mergeCell ref="L44:O44"/>
    <mergeCell ref="H40:K40"/>
    <mergeCell ref="L40:O40"/>
    <mergeCell ref="H41:K41"/>
    <mergeCell ref="L41:O41"/>
    <mergeCell ref="H42:K42"/>
    <mergeCell ref="L42:O42"/>
    <mergeCell ref="H43:K43"/>
    <mergeCell ref="L43:O43"/>
    <mergeCell ref="L38:O38"/>
    <mergeCell ref="H39:K39"/>
    <mergeCell ref="L39:O39"/>
    <mergeCell ref="H30:K30"/>
    <mergeCell ref="H48:K48"/>
    <mergeCell ref="L48:O48"/>
    <mergeCell ref="H45:K45"/>
    <mergeCell ref="L45:O45"/>
    <mergeCell ref="H46:K46"/>
    <mergeCell ref="L46:O46"/>
    <mergeCell ref="H47:K47"/>
    <mergeCell ref="L47:O47"/>
    <mergeCell ref="H49:K49"/>
    <mergeCell ref="L49:O49"/>
    <mergeCell ref="H50:K50"/>
    <mergeCell ref="L50:O50"/>
    <mergeCell ref="H68:K68"/>
    <mergeCell ref="L68:O68"/>
    <mergeCell ref="H72:K72"/>
    <mergeCell ref="L72:O72"/>
    <mergeCell ref="H51:K51"/>
    <mergeCell ref="L51:O51"/>
    <mergeCell ref="H69:K69"/>
    <mergeCell ref="L69:O69"/>
    <mergeCell ref="H67:K67"/>
    <mergeCell ref="L67:O67"/>
    <mergeCell ref="L56:O56"/>
    <mergeCell ref="L57:O57"/>
    <mergeCell ref="L58:O58"/>
    <mergeCell ref="H59:K59"/>
    <mergeCell ref="H63:K63"/>
    <mergeCell ref="L65:O65"/>
    <mergeCell ref="L59:O59"/>
    <mergeCell ref="L60:O60"/>
    <mergeCell ref="H60:K60"/>
    <mergeCell ref="H81:K81"/>
    <mergeCell ref="L81:O81"/>
    <mergeCell ref="H82:K82"/>
    <mergeCell ref="L82:O82"/>
    <mergeCell ref="L78:O78"/>
    <mergeCell ref="H79:K79"/>
    <mergeCell ref="L79:O79"/>
    <mergeCell ref="H80:K80"/>
    <mergeCell ref="L80:O80"/>
    <mergeCell ref="H78:K78"/>
    <mergeCell ref="H85:K85"/>
    <mergeCell ref="L85:O85"/>
    <mergeCell ref="H86:K86"/>
    <mergeCell ref="L86:O86"/>
    <mergeCell ref="H83:K83"/>
    <mergeCell ref="L83:O83"/>
    <mergeCell ref="H84:K84"/>
    <mergeCell ref="L84:O84"/>
    <mergeCell ref="H89:K89"/>
    <mergeCell ref="L89:O89"/>
    <mergeCell ref="H90:K90"/>
    <mergeCell ref="L90:O90"/>
    <mergeCell ref="H87:K87"/>
    <mergeCell ref="L87:O87"/>
    <mergeCell ref="H88:K88"/>
    <mergeCell ref="L88:O88"/>
    <mergeCell ref="H93:K93"/>
    <mergeCell ref="L93:O93"/>
    <mergeCell ref="H94:K94"/>
    <mergeCell ref="L94:O94"/>
    <mergeCell ref="H91:K91"/>
    <mergeCell ref="L91:O91"/>
    <mergeCell ref="H92:K92"/>
    <mergeCell ref="L92:O92"/>
    <mergeCell ref="H95:K95"/>
    <mergeCell ref="L95:O95"/>
    <mergeCell ref="H101:K101"/>
    <mergeCell ref="L101:O101"/>
    <mergeCell ref="L102:O102"/>
    <mergeCell ref="H102:K102"/>
    <mergeCell ref="H99:K99"/>
    <mergeCell ref="C105:AO105"/>
    <mergeCell ref="H98:K98"/>
    <mergeCell ref="L98:O98"/>
    <mergeCell ref="H96:K96"/>
    <mergeCell ref="L96:O96"/>
    <mergeCell ref="H97:K97"/>
    <mergeCell ref="L97:O97"/>
    <mergeCell ref="H103:K103"/>
    <mergeCell ref="H100:K100"/>
    <mergeCell ref="L100:O100"/>
    <mergeCell ref="L103:O103"/>
    <mergeCell ref="L99:O99"/>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worksheet>
</file>

<file path=xl/worksheets/sheet2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pageSetUpPr fitToPage="1"/>
  </sheetPr>
  <dimension ref="A1:M43"/>
  <sheetViews>
    <sheetView showGridLines="0" zoomScaleNormal="100" workbookViewId="0"/>
  </sheetViews>
  <sheetFormatPr defaultColWidth="8.85546875" defaultRowHeight="15"/>
  <cols>
    <col min="1" max="1" width="4.28515625" style="640" customWidth="1"/>
    <col min="2" max="2" width="3.42578125" style="640" customWidth="1"/>
    <col min="3" max="3" width="6.85546875" style="640" customWidth="1"/>
    <col min="4" max="4" width="8.85546875" style="640" customWidth="1"/>
    <col min="5" max="5" width="39" style="640" customWidth="1"/>
    <col min="6" max="6" width="30" style="640" customWidth="1"/>
    <col min="7" max="9" width="8.85546875" style="640" customWidth="1"/>
    <col min="10" max="10" width="12" style="640" customWidth="1"/>
    <col min="11" max="11" width="8.85546875" style="640" customWidth="1"/>
    <col min="12" max="12" width="18.28515625" style="640" customWidth="1"/>
    <col min="13" max="16384" width="8.85546875" style="640" customWidth="1"/>
  </cols>
  <sheetData>
    <row r="1">
      <c r="M1" s="640"/>
    </row>
    <row r="2" ht="84" customHeight="1">
      <c r="B2" s="641"/>
      <c r="C2" s="642"/>
      <c r="K2" s="643"/>
      <c r="M2" s="643"/>
    </row>
    <row r="3" ht="15" customHeight="1">
      <c r="B3" s="641"/>
    </row>
    <row r="4">
      <c r="A4" s="644" t="s">
        <v>114</v>
      </c>
      <c r="B4" s="645"/>
      <c r="C4" s="645"/>
      <c r="D4" s="645"/>
      <c r="E4" s="645"/>
      <c r="F4" s="645"/>
      <c r="G4" s="645"/>
      <c r="H4" s="645"/>
      <c r="I4" s="645"/>
      <c r="J4" s="645"/>
      <c r="K4" s="645"/>
    </row>
    <row r="5">
      <c r="A5" s="691" t="s">
        <v>121</v>
      </c>
      <c r="B5" s="691"/>
      <c r="C5" s="691"/>
      <c r="D5" s="691"/>
      <c r="E5" s="691"/>
      <c r="F5" s="691"/>
      <c r="G5" s="645"/>
      <c r="H5" s="645"/>
      <c r="I5" s="645"/>
      <c r="J5" s="645"/>
      <c r="K5" s="645"/>
    </row>
    <row r="6">
      <c r="A6" s="645"/>
      <c r="B6" s="645"/>
      <c r="C6" s="645"/>
      <c r="D6" s="645"/>
      <c r="E6" s="645"/>
      <c r="F6" s="645"/>
      <c r="G6" s="645"/>
      <c r="H6" s="645"/>
      <c r="I6" s="645"/>
      <c r="J6" s="645"/>
      <c r="K6" s="645"/>
    </row>
    <row r="7">
      <c r="A7" s="645"/>
      <c r="B7" s="645"/>
      <c r="C7" s="645"/>
      <c r="D7" s="645"/>
      <c r="E7" s="645"/>
      <c r="F7" s="645"/>
      <c r="G7" s="645"/>
      <c r="H7" s="645"/>
      <c r="I7" s="645"/>
      <c r="J7" s="645"/>
      <c r="K7" s="645"/>
    </row>
    <row r="8">
      <c r="A8" s="644" t="s">
        <v>115</v>
      </c>
      <c r="B8" s="645"/>
      <c r="C8" s="645"/>
      <c r="D8" s="645"/>
      <c r="E8" s="645"/>
      <c r="F8" s="645"/>
      <c r="G8" s="645"/>
      <c r="H8" s="645"/>
      <c r="I8" s="645"/>
      <c r="J8" s="645"/>
      <c r="K8" s="645"/>
    </row>
    <row r="9">
      <c r="A9" s="691" t="s">
        <v>122</v>
      </c>
      <c r="B9" s="691"/>
      <c r="C9" s="691"/>
      <c r="D9" s="691"/>
      <c r="E9" s="691"/>
      <c r="F9" s="691"/>
      <c r="G9" s="645"/>
      <c r="H9" s="645"/>
      <c r="I9" s="645"/>
      <c r="J9" s="645"/>
      <c r="K9" s="645"/>
    </row>
    <row r="10">
      <c r="A10" s="690"/>
      <c r="B10" s="690"/>
      <c r="C10" s="690"/>
      <c r="D10" s="690"/>
      <c r="E10" s="690"/>
      <c r="F10" s="690"/>
      <c r="G10" s="645"/>
      <c r="H10" s="645"/>
      <c r="I10" s="645"/>
      <c r="J10" s="645"/>
      <c r="K10" s="645"/>
    </row>
    <row r="11">
      <c r="A11" s="645"/>
      <c r="B11" s="645"/>
      <c r="C11" s="645"/>
      <c r="D11" s="645"/>
      <c r="E11" s="645"/>
      <c r="F11" s="645"/>
      <c r="G11" s="645"/>
      <c r="H11" s="645"/>
      <c r="I11" s="645"/>
      <c r="J11" s="645"/>
      <c r="K11" s="645"/>
    </row>
    <row r="12">
      <c r="A12" s="690" t="s">
        <v>123</v>
      </c>
      <c r="B12" s="690"/>
      <c r="C12" s="690"/>
      <c r="D12" s="690"/>
      <c r="E12" s="690"/>
      <c r="F12" s="645"/>
      <c r="G12" s="645"/>
      <c r="H12" s="645"/>
      <c r="I12" s="645"/>
      <c r="J12" s="645"/>
      <c r="K12" s="645"/>
    </row>
    <row r="13">
      <c r="A13" s="645"/>
      <c r="B13" s="645"/>
      <c r="C13" s="645"/>
      <c r="D13" s="645"/>
      <c r="E13" s="645"/>
      <c r="F13" s="645"/>
      <c r="G13" s="645"/>
      <c r="H13" s="645"/>
      <c r="I13" s="645"/>
      <c r="J13" s="645"/>
      <c r="K13" s="645"/>
    </row>
    <row r="14" ht="16.5" customHeight="1">
      <c r="A14" s="990" t="s">
        <v>116</v>
      </c>
      <c r="B14" s="990"/>
      <c r="C14" s="990"/>
      <c r="D14" s="990"/>
      <c r="E14" s="990"/>
      <c r="F14" s="990"/>
      <c r="G14" s="990"/>
      <c r="H14" s="990"/>
      <c r="I14" s="990"/>
      <c r="J14" s="646"/>
      <c r="K14" s="645"/>
    </row>
    <row r="15" ht="15" customHeight="1">
      <c r="A15" s="990" t="s">
        <v>117</v>
      </c>
      <c r="B15" s="990"/>
      <c r="C15" s="990"/>
      <c r="D15" s="990"/>
      <c r="E15" s="990"/>
      <c r="F15" s="990"/>
      <c r="G15" s="990"/>
      <c r="H15" s="990"/>
      <c r="I15" s="990"/>
      <c r="J15" s="646"/>
      <c r="K15" s="646"/>
      <c r="L15" s="646"/>
    </row>
    <row r="16">
      <c r="C16" s="647"/>
      <c r="D16" s="647"/>
      <c r="E16" s="647"/>
      <c r="F16" s="647"/>
      <c r="G16" s="647"/>
      <c r="H16" s="647"/>
      <c r="I16" s="647"/>
      <c r="J16" s="647"/>
      <c r="K16" s="647"/>
      <c r="L16" s="647"/>
    </row>
    <row r="43">
      <c r="A43" s="640"/>
    </row>
  </sheetData>
  <mergeCells count="2">
    <mergeCell ref="A15:I15"/>
    <mergeCell ref="A14:I14"/>
  </mergeCells>
  <hyperlinks>
    <hyperlink ref="A5:F5" r:id="rId83" display="For all STR definitions, please click here or visit www.str.com/data-insights/resources/glossary"/>
    <hyperlink ref="A14:I14" r:id="rId84" display="For the latest in industry news, visit HotelNewsNow.com."/>
    <hyperlink ref="A15:I15" r:id="rId85" display="To learn more about the Hotel Data Conference, visit HotelDataConference.com."/>
    <hyperlink ref="A9:F9" r:id="rId86" display="For all STR FAQs, please click here or visit www.str.com/data-insights/resources/FAQ"/>
    <hyperlink ref="A12:E12" r:id="rId87" display="For additional support, please contact your regional office."/>
  </hyperlinks>
  <printOptions horizontalCentered="1" verticalCentered="1"/>
  <pageMargins left="0.25" right="0.25" top="0.25" bottom="0.25" header="0" footer="0"/>
  <pageSetup scale="93" fitToWidth="1" fitToHeight="1" orientation="landscape" r:id="rId6"/>
  <headerFooter>
    <oddHeader/>
    <oddFooter/>
  </headerFooter>
  <rowBreaks count="1" manualBreakCount="1">
    <brk id="43" max="16383" man="1"/>
  </rowBreaks>
  <colBreaks count="1" manualBreakCount="1">
    <brk id="13" max="1048575" man="1"/>
  </colBreaks>
  <drawing r:id="rId7"/>
</worksheet>
</file>

<file path=xl/worksheets/sheet2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0">
    <pageSetUpPr fitToPage="1"/>
  </sheetPr>
  <dimension ref="A1:AV94"/>
  <sheetViews>
    <sheetView showGridLines="0" zoomScale="70" zoomScaleNormal="75" workbookViewId="0"/>
  </sheetViews>
  <sheetFormatPr defaultRowHeight="12.75"/>
  <cols>
    <col min="1" max="1" width="1.85546875" customWidth="1"/>
    <col min="2" max="2" width="22.5703125" customWidth="1"/>
    <col min="3" max="20" width="10.28515625" customWidth="1"/>
    <col min="21" max="21" width="2.7109375" customWidth="1"/>
    <col min="22" max="24" width="10.28515625" customWidth="1"/>
    <col min="25" max="25" width="2.7109375" customWidth="1"/>
    <col min="26" max="28" width="10.28515625" customWidth="1"/>
    <col min="29" max="29" width="2.7109375" customWidth="1"/>
    <col min="30" max="32" width="10.28515625" customWidth="1"/>
    <col min="33" max="33" width="2.7109375" customWidth="1"/>
    <col min="34" max="37" width="9.28515625" style="236" customWidth="1"/>
    <col min="38" max="48" width="9.140625" style="236" customWidth="1"/>
  </cols>
  <sheetData>
    <row r="1" ht="39.95" customHeight="1">
      <c r="A1" s="7"/>
      <c r="B1" s="656" t="s">
        <v>131</v>
      </c>
      <c r="AA1" s="998"/>
      <c r="AB1" s="998"/>
      <c r="AC1" s="998"/>
      <c r="AD1" s="998"/>
      <c r="AE1" s="998"/>
      <c r="AF1" s="998"/>
      <c r="AH1" s="236"/>
    </row>
    <row r="2" ht="20.1" customHeight="1">
      <c r="A2" s="6"/>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c r="AC2" s="999"/>
      <c r="AD2" s="999"/>
      <c r="AE2" s="999"/>
      <c r="AF2" s="26"/>
    </row>
    <row r="3" ht="20.1" customHeight="1">
      <c r="A3" s="6"/>
      <c r="B3" s="999" t="s">
        <v>171</v>
      </c>
      <c r="C3" s="999"/>
      <c r="D3" s="999"/>
      <c r="E3" s="999"/>
      <c r="F3" s="999"/>
      <c r="G3" s="999"/>
      <c r="H3" s="999"/>
      <c r="I3" s="999"/>
      <c r="J3" s="999"/>
      <c r="K3" s="999"/>
      <c r="L3" s="999"/>
      <c r="M3" s="999"/>
      <c r="N3" s="999"/>
      <c r="O3" s="999"/>
      <c r="P3" s="999"/>
      <c r="Q3" s="999"/>
      <c r="R3" s="999"/>
      <c r="S3" s="999"/>
      <c r="T3" s="999"/>
      <c r="U3" s="1000"/>
      <c r="V3" s="1000"/>
      <c r="W3" s="1000"/>
      <c r="X3" s="1000"/>
      <c r="Y3" s="1000"/>
      <c r="Z3" s="1000"/>
      <c r="AA3" s="1000"/>
      <c r="AB3" s="1000"/>
      <c r="AC3" s="1000"/>
      <c r="AD3" s="1000"/>
      <c r="AE3" s="1000"/>
      <c r="AF3" s="1000"/>
    </row>
    <row r="4" ht="20.1" customHeight="1">
      <c r="A4" s="6"/>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26"/>
    </row>
    <row r="5" ht="20.1"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row>
    <row r="6" ht="24.95" customHeight="1">
      <c r="A6" s="6"/>
      <c r="B6" s="4"/>
      <c r="C6" s="4"/>
      <c r="D6" s="4"/>
      <c r="E6" s="4"/>
      <c r="F6" s="4"/>
      <c r="G6" s="4"/>
      <c r="H6" s="4"/>
      <c r="I6" s="4"/>
      <c r="J6" s="4"/>
      <c r="K6" s="4"/>
      <c r="L6" s="4"/>
      <c r="M6" s="4"/>
      <c r="N6" s="4"/>
      <c r="O6" s="4"/>
      <c r="P6" s="4"/>
      <c r="Q6" s="4"/>
      <c r="R6" s="4"/>
      <c r="S6" s="4"/>
      <c r="T6" s="4"/>
      <c r="U6" s="4"/>
      <c r="V6" s="4"/>
      <c r="W6" s="4"/>
      <c r="X6" s="4"/>
      <c r="Y6" s="24"/>
      <c r="Z6" s="24"/>
      <c r="AA6" s="24"/>
      <c r="AB6" s="24"/>
      <c r="AC6" s="24"/>
      <c r="AD6" s="24"/>
      <c r="AE6" s="24"/>
      <c r="AF6" s="24"/>
      <c r="AG6" s="24"/>
    </row>
    <row r="7" ht="24.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row>
    <row r="8" ht="24.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ht="24.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row>
    <row r="10" ht="24.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row>
    <row r="11" ht="24.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row>
    <row r="12" ht="24.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ht="24.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row>
    <row r="14" ht="24.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ht="24.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ht="24.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row>
    <row r="17" ht="20.2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ht="28.5" customHeight="1">
      <c r="A18" s="8"/>
      <c r="B18" s="25"/>
      <c r="X18" s="1001"/>
      <c r="Y18" s="1001"/>
      <c r="Z18" s="1001"/>
      <c r="AA18" s="1001"/>
      <c r="AB18" s="1001"/>
      <c r="AC18" s="1001"/>
      <c r="AD18" s="1001"/>
      <c r="AE18" s="1001"/>
      <c r="AF18" s="1001"/>
      <c r="AG18" s="1001"/>
    </row>
    <row r="19" s="117" customFormat="1" ht="15.95" customHeight="1">
      <c r="B19" s="964" t="s">
        <v>22</v>
      </c>
      <c r="C19" s="1002">
        <v>2020</v>
      </c>
      <c r="D19" s="1002"/>
      <c r="E19" s="1002"/>
      <c r="F19" s="1002"/>
      <c r="G19" s="1002"/>
      <c r="H19" s="1002"/>
      <c r="I19" s="1002">
        <v>2021</v>
      </c>
      <c r="J19" s="1002"/>
      <c r="K19" s="1002"/>
      <c r="L19" s="1002"/>
      <c r="M19" s="1002"/>
      <c r="N19" s="1002"/>
      <c r="O19" s="1002"/>
      <c r="P19" s="1002"/>
      <c r="Q19" s="1002"/>
      <c r="R19" s="1002"/>
      <c r="S19" s="1002"/>
      <c r="T19" s="1002"/>
      <c r="U19" s="119"/>
      <c r="V19" s="1003" t="s">
        <v>58</v>
      </c>
      <c r="W19" s="1003"/>
      <c r="X19" s="1003"/>
      <c r="Y19" s="119"/>
      <c r="Z19" s="1003" t="s">
        <v>44</v>
      </c>
      <c r="AA19" s="1003"/>
      <c r="AB19" s="1003"/>
      <c r="AC19" s="119"/>
      <c r="AD19" s="1004" t="s">
        <v>45</v>
      </c>
      <c r="AE19" s="1004"/>
      <c r="AF19" s="1004"/>
      <c r="AG19" s="119"/>
      <c r="AH19" s="236"/>
      <c r="AI19" s="236"/>
      <c r="AJ19" s="236"/>
      <c r="AK19" s="236"/>
      <c r="AL19" s="236"/>
      <c r="AM19" s="236"/>
      <c r="AN19" s="236"/>
      <c r="AO19" s="236"/>
      <c r="AP19" s="236"/>
      <c r="AQ19" s="236"/>
      <c r="AR19" s="236"/>
      <c r="AS19" s="236"/>
      <c r="AT19" s="236"/>
      <c r="AU19" s="236"/>
      <c r="AV19" s="236"/>
    </row>
    <row r="20" s="118" customFormat="1" ht="15.95" customHeight="1">
      <c r="B20" s="964"/>
      <c r="C20" s="269" t="s">
        <v>180</v>
      </c>
      <c r="D20" s="269" t="s">
        <v>183</v>
      </c>
      <c r="E20" s="269" t="s">
        <v>184</v>
      </c>
      <c r="F20" s="269" t="s">
        <v>185</v>
      </c>
      <c r="G20" s="269" t="s">
        <v>186</v>
      </c>
      <c r="H20" s="1005" t="s">
        <v>189</v>
      </c>
      <c r="I20" s="269" t="s">
        <v>190</v>
      </c>
      <c r="J20" s="269" t="s">
        <v>191</v>
      </c>
      <c r="K20" s="269" t="s">
        <v>192</v>
      </c>
      <c r="L20" s="269" t="s">
        <v>193</v>
      </c>
      <c r="M20" s="269" t="s">
        <v>194</v>
      </c>
      <c r="N20" s="269" t="s">
        <v>195</v>
      </c>
      <c r="O20" s="269" t="s">
        <v>180</v>
      </c>
      <c r="P20" s="269" t="s">
        <v>183</v>
      </c>
      <c r="Q20" s="269" t="s">
        <v>184</v>
      </c>
      <c r="R20" s="269" t="s">
        <v>185</v>
      </c>
      <c r="S20" s="269" t="s">
        <v>186</v>
      </c>
      <c r="T20" s="1005" t="s">
        <v>189</v>
      </c>
      <c r="U20" s="144"/>
      <c r="V20" s="268">
        <v>2019</v>
      </c>
      <c r="W20" s="269">
        <v>2020</v>
      </c>
      <c r="X20" s="270">
        <v>2021</v>
      </c>
      <c r="Y20" s="144"/>
      <c r="Z20" s="268">
        <v>2019</v>
      </c>
      <c r="AA20" s="269">
        <v>2020</v>
      </c>
      <c r="AB20" s="270">
        <v>2021</v>
      </c>
      <c r="AC20" s="144"/>
      <c r="AD20" s="268">
        <v>2019</v>
      </c>
      <c r="AE20" s="269">
        <v>2020</v>
      </c>
      <c r="AF20" s="270">
        <v>2021</v>
      </c>
      <c r="AG20" s="144"/>
      <c r="AH20" s="236"/>
      <c r="AI20" s="236"/>
      <c r="AJ20" s="236"/>
      <c r="AK20" s="236"/>
      <c r="AL20" s="236"/>
      <c r="AM20" s="236"/>
      <c r="AN20" s="236"/>
      <c r="AO20" s="236"/>
      <c r="AP20" s="236"/>
      <c r="AQ20" s="236"/>
      <c r="AR20" s="236"/>
      <c r="AS20" s="236"/>
      <c r="AT20" s="236"/>
      <c r="AU20" s="236"/>
      <c r="AV20" s="236"/>
    </row>
    <row r="21" ht="21.95" customHeight="1">
      <c r="B21" s="263" t="s">
        <v>19</v>
      </c>
      <c r="C21" s="573">
        <v>10.042604990870359099208764460</v>
      </c>
      <c r="D21" s="574">
        <v>9.038344491783323189287888010</v>
      </c>
      <c r="E21" s="574">
        <v>8.459119496855345911949685530</v>
      </c>
      <c r="F21" s="574">
        <v>52.708460133901399878271454660</v>
      </c>
      <c r="G21" s="574">
        <v>62.106918238993710691823899370</v>
      </c>
      <c r="H21" s="1006">
        <v>65.885575167376749847839318320</v>
      </c>
      <c r="I21" s="574">
        <v>55.051734631771150334753499700</v>
      </c>
      <c r="J21" s="574">
        <v>76.718328840970350404312668460</v>
      </c>
      <c r="K21" s="574">
        <v>91.44856968959220937309799148</v>
      </c>
      <c r="L21" s="574">
        <v>88.14465408805031446540880503</v>
      </c>
      <c r="M21" s="574">
        <v>84.87522824102251978088861838</v>
      </c>
      <c r="N21" s="574">
        <v>83.11320754716981132075471698</v>
      </c>
      <c r="O21" s="574">
        <v>76.110772976262933657942787580</v>
      </c>
      <c r="P21" s="574">
        <v>42.726719415702982349360925140</v>
      </c>
      <c r="Q21" s="574">
        <v>55.723270440251572327044025160</v>
      </c>
      <c r="R21" s="574">
        <v>68.989653073645769933049300060</v>
      </c>
      <c r="S21" s="574">
        <v>78.710691823899371069182389940</v>
      </c>
      <c r="T21" s="1006">
        <v>72.154595252586731588557516740</v>
      </c>
      <c r="U21" s="113"/>
      <c r="V21" s="573">
        <v>81.68002067717756526234169036</v>
      </c>
      <c r="W21" s="574">
        <v>38.643159088565831529023610680</v>
      </c>
      <c r="X21" s="575">
        <v>72.742310674592918066683897650</v>
      </c>
      <c r="Y21" s="113"/>
      <c r="Z21" s="573">
        <v>83.90073831009023789991796555</v>
      </c>
      <c r="AA21" s="574">
        <v>60.213289581624282198523379820</v>
      </c>
      <c r="AB21" s="575">
        <v>73.226004922067268252666119770</v>
      </c>
      <c r="AC21" s="113"/>
      <c r="AD21" s="573">
        <v>81.68002067717756526234169036</v>
      </c>
      <c r="AE21" s="574">
        <v>38.643159088565831529023610680</v>
      </c>
      <c r="AF21" s="575">
        <v>72.742310674592918066683897650</v>
      </c>
      <c r="AG21" s="113"/>
    </row>
    <row r="22" ht="21.95" customHeight="1">
      <c r="B22" s="38" t="s">
        <v>35</v>
      </c>
      <c r="C22" s="271">
        <v>47.788573649436455499417022930</v>
      </c>
      <c r="D22" s="92">
        <v>35.281772250291488534784298480</v>
      </c>
      <c r="E22" s="92">
        <v>48.875502008032128514056224900</v>
      </c>
      <c r="F22" s="92">
        <v>60.886125145744267392149242130</v>
      </c>
      <c r="G22" s="92">
        <v>51.542168674698795180722891570</v>
      </c>
      <c r="H22" s="1007">
        <v>48.363777691410804508356004660</v>
      </c>
      <c r="I22" s="92">
        <v>52.444617178390983287990672370</v>
      </c>
      <c r="J22" s="92">
        <v>70.636833046471600688468158350</v>
      </c>
      <c r="K22" s="92">
        <v>86.11737271667314418966187330</v>
      </c>
      <c r="L22" s="92">
        <v>83.29317269076305220883534137</v>
      </c>
      <c r="M22" s="92">
        <v>70.967741935483870967741935480</v>
      </c>
      <c r="N22" s="92">
        <v>68.939759036144578313253012050</v>
      </c>
      <c r="O22" s="92">
        <v>73.190827827438787407695297320</v>
      </c>
      <c r="P22" s="92">
        <v>47.555382821609016712009327630</v>
      </c>
      <c r="Q22" s="92">
        <v>54.024096385542168674698795180</v>
      </c>
      <c r="R22" s="92">
        <v>55.017489312087057909055577150</v>
      </c>
      <c r="S22" s="92">
        <v>62.554216867469879518072289160</v>
      </c>
      <c r="T22" s="1007">
        <v>74.737660318694131364166342790</v>
      </c>
      <c r="U22" s="113"/>
      <c r="V22" s="271">
        <v>68.158381632337494068153582840</v>
      </c>
      <c r="W22" s="92">
        <v>48.545463858267265984485888760</v>
      </c>
      <c r="X22" s="272">
        <v>66.583924740056114870440666780</v>
      </c>
      <c r="Y22" s="113"/>
      <c r="Z22" s="271">
        <v>67.688974267333809864188706220</v>
      </c>
      <c r="AA22" s="92">
        <v>53.619696176008381351492928230</v>
      </c>
      <c r="AB22" s="272">
        <v>64.119958093242535358826610790</v>
      </c>
      <c r="AC22" s="113"/>
      <c r="AD22" s="271">
        <v>68.158381632337494068153582840</v>
      </c>
      <c r="AE22" s="92">
        <v>48.545463858267265984485888760</v>
      </c>
      <c r="AF22" s="272">
        <v>66.583924740056114870440666780</v>
      </c>
      <c r="AG22" s="113"/>
    </row>
    <row r="23" ht="21.95" customHeight="1">
      <c r="B23" s="40" t="s">
        <v>97</v>
      </c>
      <c r="C23" s="576">
        <v>21.014657320681062103337793560</v>
      </c>
      <c r="D23" s="113">
        <v>25.617603411939293419296911050</v>
      </c>
      <c r="E23" s="113">
        <v>17.307483604905350304646439580</v>
      </c>
      <c r="F23" s="113">
        <v>86.56891862921505290871470244</v>
      </c>
      <c r="G23" s="113">
        <v>120.49729345106306655963963645</v>
      </c>
      <c r="H23" s="1008">
        <v>136.22917462685661954234214565</v>
      </c>
      <c r="I23" s="113">
        <v>104.97118216062484794080387929</v>
      </c>
      <c r="J23" s="113">
        <v>108.60952499172459450513075140</v>
      </c>
      <c r="K23" s="113">
        <v>106.19061729908870598293218344</v>
      </c>
      <c r="L23" s="113">
        <v>105.82458470551845854333072542</v>
      </c>
      <c r="M23" s="113">
        <v>119.59691252144082332761578045</v>
      </c>
      <c r="N23" s="113">
        <v>120.55917907051895036040967335</v>
      </c>
      <c r="O23" s="113">
        <v>103.98949600038473253073852615</v>
      </c>
      <c r="P23" s="113">
        <v>89.84623165789782084415304053</v>
      </c>
      <c r="Q23" s="113">
        <v>103.14521513249064458395749528</v>
      </c>
      <c r="R23" s="113">
        <v>125.39585854654603421710642063</v>
      </c>
      <c r="S23" s="113">
        <v>125.82795495731216869688248006</v>
      </c>
      <c r="T23" s="1008">
        <v>96.54382401711162786134086873</v>
      </c>
      <c r="U23" s="113"/>
      <c r="V23" s="576">
        <v>119.83855649299158119250246032</v>
      </c>
      <c r="W23" s="113">
        <v>79.60199783318152935763904515</v>
      </c>
      <c r="X23" s="577">
        <v>109.24905817519643721024552734</v>
      </c>
      <c r="Y23" s="113"/>
      <c r="Z23" s="576">
        <v>123.95037628835824077825718515</v>
      </c>
      <c r="AA23" s="113">
        <v>112.29696151946146416274045729</v>
      </c>
      <c r="AB23" s="577">
        <v>114.20157950755803692197183338</v>
      </c>
      <c r="AC23" s="113"/>
      <c r="AD23" s="576">
        <v>119.83855649299158119250246032</v>
      </c>
      <c r="AE23" s="113">
        <v>79.60199783318152935763904515</v>
      </c>
      <c r="AF23" s="577">
        <v>109.24905817519643721024552734</v>
      </c>
      <c r="AG23" s="113"/>
    </row>
    <row r="24" ht="21.95" customHeight="1">
      <c r="A24" s="23"/>
      <c r="B24" s="39" t="s">
        <v>23</v>
      </c>
      <c r="C24" s="273" t="s">
        <v>181</v>
      </c>
      <c r="D24" s="274" t="s">
        <v>181</v>
      </c>
      <c r="E24" s="274" t="s">
        <v>181</v>
      </c>
      <c r="F24" s="274" t="s">
        <v>181</v>
      </c>
      <c r="G24" s="274" t="s">
        <v>187</v>
      </c>
      <c r="H24" s="1009" t="s">
        <v>188</v>
      </c>
      <c r="I24" s="274" t="s">
        <v>188</v>
      </c>
      <c r="J24" s="274" t="s">
        <v>188</v>
      </c>
      <c r="K24" s="274" t="s">
        <v>182</v>
      </c>
      <c r="L24" s="274" t="s">
        <v>188</v>
      </c>
      <c r="M24" s="274" t="s">
        <v>187</v>
      </c>
      <c r="N24" s="274" t="s">
        <v>187</v>
      </c>
      <c r="O24" s="274" t="s">
        <v>196</v>
      </c>
      <c r="P24" s="274" t="s">
        <v>181</v>
      </c>
      <c r="Q24" s="274" t="s">
        <v>182</v>
      </c>
      <c r="R24" s="274" t="s">
        <v>182</v>
      </c>
      <c r="S24" s="274" t="s">
        <v>187</v>
      </c>
      <c r="T24" s="1009" t="s">
        <v>196</v>
      </c>
      <c r="U24" s="113"/>
      <c r="V24" s="273" t="s">
        <v>197</v>
      </c>
      <c r="W24" s="274" t="s">
        <v>181</v>
      </c>
      <c r="X24" s="275" t="s">
        <v>188</v>
      </c>
      <c r="Y24" s="113"/>
      <c r="Z24" s="273" t="s">
        <v>197</v>
      </c>
      <c r="AA24" s="274" t="s">
        <v>188</v>
      </c>
      <c r="AB24" s="275" t="s">
        <v>196</v>
      </c>
      <c r="AC24" s="113"/>
      <c r="AD24" s="273" t="s">
        <v>197</v>
      </c>
      <c r="AE24" s="274" t="s">
        <v>181</v>
      </c>
      <c r="AF24" s="275" t="s">
        <v>188</v>
      </c>
      <c r="AG24" s="113"/>
    </row>
    <row r="25" ht="21.95" customHeight="1">
      <c r="B25" s="25" t="s">
        <v>68</v>
      </c>
      <c r="F25" s="4"/>
      <c r="G25" s="4"/>
      <c r="H25" s="4"/>
      <c r="I25" s="4"/>
      <c r="J25" s="4"/>
      <c r="K25" s="4"/>
      <c r="L25" s="4"/>
      <c r="M25" s="4"/>
      <c r="N25" s="4"/>
      <c r="O25" s="4"/>
      <c r="P25" s="4"/>
      <c r="Q25" s="4"/>
      <c r="R25" s="98"/>
      <c r="S25" s="98"/>
      <c r="T25" s="98"/>
      <c r="U25" s="9"/>
      <c r="V25" s="98"/>
      <c r="W25" s="98"/>
      <c r="X25" s="98"/>
      <c r="Y25" s="9"/>
      <c r="Z25" s="98"/>
      <c r="AA25" s="98"/>
      <c r="AB25" s="98"/>
      <c r="AC25" s="9"/>
      <c r="AD25" s="98"/>
      <c r="AE25" s="98"/>
      <c r="AF25" s="98"/>
      <c r="AG25" s="9"/>
    </row>
    <row r="26" ht="21.95" customHeight="1">
      <c r="B26" s="37" t="s">
        <v>19</v>
      </c>
      <c r="C26" s="573">
        <v>-87.73690078037943315738866122</v>
      </c>
      <c r="D26" s="574">
        <v>-85.25322740813213296398891166</v>
      </c>
      <c r="E26" s="574">
        <v>-86.84596577016523143692349732</v>
      </c>
      <c r="F26" s="574">
        <v>-37.652987760959326830527417610</v>
      </c>
      <c r="G26" s="574">
        <v>-27.602639296177067835673926260</v>
      </c>
      <c r="H26" s="1006">
        <v>-19.095665171940259121103023470</v>
      </c>
      <c r="I26" s="574">
        <v>-40.277319247305155021215067630</v>
      </c>
      <c r="J26" s="574">
        <v>-18.199048610075268657360564160</v>
      </c>
      <c r="K26" s="574">
        <v>93.87096774174936774193566254</v>
      </c>
      <c r="L26" s="574">
        <v>3085.2272727091748450414251429</v>
      </c>
      <c r="M26" s="574">
        <v>732.53731342877005658277770801</v>
      </c>
      <c r="N26" s="574">
        <v>679.64601769842509201973590699</v>
      </c>
      <c r="O26" s="574">
        <v>657.87878787655098806244921008</v>
      </c>
      <c r="P26" s="574">
        <v>372.72727272640048974594590081</v>
      </c>
      <c r="Q26" s="574">
        <v>558.73605947607656057823037655</v>
      </c>
      <c r="R26" s="574">
        <v>30.889145496539273037351524710</v>
      </c>
      <c r="S26" s="574">
        <v>26.734177215177039576990868150</v>
      </c>
      <c r="T26" s="1006">
        <v>9.515011547305464448580997060</v>
      </c>
      <c r="U26" s="113"/>
      <c r="V26" s="573">
        <v>6.6662166266607444147698914300</v>
      </c>
      <c r="W26" s="574">
        <v>-52.689582142389678899091214490</v>
      </c>
      <c r="X26" s="575">
        <v>88.24110758597995765694428648</v>
      </c>
      <c r="Y26" s="113"/>
      <c r="Z26" s="573">
        <v>14.130283163644962882356369490</v>
      </c>
      <c r="AA26" s="574">
        <v>-28.232705939876353271076171800</v>
      </c>
      <c r="AB26" s="575">
        <v>21.611035422392366303113117360</v>
      </c>
      <c r="AC26" s="113"/>
      <c r="AD26" s="573">
        <v>6.6662166266607444147698914300</v>
      </c>
      <c r="AE26" s="574">
        <v>-52.689582142389678899091214490</v>
      </c>
      <c r="AF26" s="575">
        <v>88.24110758597995765694428648</v>
      </c>
      <c r="AG26" s="113"/>
    </row>
    <row r="27" ht="21.95" customHeight="1">
      <c r="B27" s="38" t="s">
        <v>35</v>
      </c>
      <c r="C27" s="271">
        <v>-20.704519027932473823304856500</v>
      </c>
      <c r="D27" s="92">
        <v>-33.870130231919986465958187990</v>
      </c>
      <c r="E27" s="92">
        <v>-5.7336660717287100079741879900</v>
      </c>
      <c r="F27" s="92">
        <v>-10.251227658143935558160164800</v>
      </c>
      <c r="G27" s="92">
        <v>-19.915168696235982879666343720</v>
      </c>
      <c r="H27" s="1007">
        <v>-32.413643276080144036073130750</v>
      </c>
      <c r="I27" s="92">
        <v>-36.582385562549771862063401240</v>
      </c>
      <c r="J27" s="92">
        <v>-20.289330922205430244949535680</v>
      </c>
      <c r="K27" s="92">
        <v>74.198113207607153123887525110</v>
      </c>
      <c r="L27" s="92">
        <v>591.33333333243460000000116839</v>
      </c>
      <c r="M27" s="92">
        <v>213.96148555670980861504332891</v>
      </c>
      <c r="N27" s="92">
        <v>87.15656345379655611068348591</v>
      </c>
      <c r="O27" s="92">
        <v>53.155497722953529486714484720</v>
      </c>
      <c r="P27" s="92">
        <v>34.787398105277023088582225520</v>
      </c>
      <c r="Q27" s="92">
        <v>10.534100246580466129989535230</v>
      </c>
      <c r="R27" s="92">
        <v>-9.638708030063244279615882820</v>
      </c>
      <c r="S27" s="92">
        <v>21.365123889665232231793135460</v>
      </c>
      <c r="T27" s="1007">
        <v>54.532304725203278673026041880</v>
      </c>
      <c r="U27" s="113"/>
      <c r="V27" s="271">
        <v>2.158369542751994126035167700</v>
      </c>
      <c r="W27" s="92">
        <v>-28.775503913576266974374545610</v>
      </c>
      <c r="X27" s="272">
        <v>37.157871092567614985838794770</v>
      </c>
      <c r="Y27" s="113"/>
      <c r="Z27" s="271">
        <v>17.502081169220030317821861880</v>
      </c>
      <c r="AA27" s="92">
        <v>-20.785184357695864706689194920</v>
      </c>
      <c r="AB27" s="272">
        <v>19.582844861292627252029901150</v>
      </c>
      <c r="AC27" s="113"/>
      <c r="AD27" s="271">
        <v>2.158369542751994126035167700</v>
      </c>
      <c r="AE27" s="92">
        <v>-28.775503913576266974374545610</v>
      </c>
      <c r="AF27" s="272">
        <v>37.157871092567614985838794770</v>
      </c>
      <c r="AG27" s="113"/>
    </row>
    <row r="28" ht="21.95" customHeight="1">
      <c r="B28" s="40" t="s">
        <v>97</v>
      </c>
      <c r="C28" s="576">
        <v>-84.53493305130572721201118251</v>
      </c>
      <c r="D28" s="113">
        <v>-77.700284843191755158657895320</v>
      </c>
      <c r="E28" s="113">
        <v>-86.04588331625569221788695602</v>
      </c>
      <c r="F28" s="113">
        <v>-30.531626659400887067850077930</v>
      </c>
      <c r="G28" s="113">
        <v>-9.599159384905753450352358610</v>
      </c>
      <c r="H28" s="1008">
        <v>19.705128001890866830874866790</v>
      </c>
      <c r="I28" s="113">
        <v>-5.8263523746620521850463251900</v>
      </c>
      <c r="J28" s="113">
        <v>2.6223369297386961908088280300</v>
      </c>
      <c r="K28" s="113">
        <v>11.293379803145946858089709760</v>
      </c>
      <c r="L28" s="113">
        <v>360.73682826373816402151591525</v>
      </c>
      <c r="M28" s="113">
        <v>165.17179709330596069634213862</v>
      </c>
      <c r="N28" s="113">
        <v>316.57423245626366684166604599</v>
      </c>
      <c r="O28" s="113">
        <v>394.84269200027494755615934791</v>
      </c>
      <c r="P28" s="113">
        <v>250.72067520633901489238723150</v>
      </c>
      <c r="Q28" s="113">
        <v>495.95731815853770905314708798</v>
      </c>
      <c r="R28" s="113">
        <v>44.850900914741900391489683820</v>
      </c>
      <c r="S28" s="113">
        <v>4.4238848471525614698890167300</v>
      </c>
      <c r="T28" s="1008">
        <v>-29.131315460493180056151104240</v>
      </c>
      <c r="U28" s="113"/>
      <c r="V28" s="576">
        <v>4.4126067244155803126331838500</v>
      </c>
      <c r="W28" s="113">
        <v>-33.575636954679744685666784530</v>
      </c>
      <c r="X28" s="577">
        <v>37.244115912919199029394653290</v>
      </c>
      <c r="Y28" s="113"/>
      <c r="Z28" s="576">
        <v>-2.8695644979130014426731347500</v>
      </c>
      <c r="AA28" s="113">
        <v>-9.401677605095847086549475020</v>
      </c>
      <c r="AB28" s="577">
        <v>1.6960547839286873662256118500</v>
      </c>
      <c r="AC28" s="113"/>
      <c r="AD28" s="576">
        <v>4.4126067244155803126331838500</v>
      </c>
      <c r="AE28" s="113">
        <v>-33.575636954679744685666784530</v>
      </c>
      <c r="AF28" s="577">
        <v>37.244115912919199029394653290</v>
      </c>
      <c r="AG28" s="113"/>
    </row>
    <row r="29" ht="21.95" customHeight="1">
      <c r="A29" s="23"/>
      <c r="B29" s="39" t="s">
        <v>23</v>
      </c>
      <c r="C29" s="273" t="s">
        <v>181</v>
      </c>
      <c r="D29" s="274" t="s">
        <v>181</v>
      </c>
      <c r="E29" s="274" t="s">
        <v>181</v>
      </c>
      <c r="F29" s="274" t="s">
        <v>181</v>
      </c>
      <c r="G29" s="274" t="s">
        <v>196</v>
      </c>
      <c r="H29" s="1009" t="s">
        <v>188</v>
      </c>
      <c r="I29" s="274" t="s">
        <v>182</v>
      </c>
      <c r="J29" s="274" t="s">
        <v>182</v>
      </c>
      <c r="K29" s="274" t="s">
        <v>188</v>
      </c>
      <c r="L29" s="274" t="s">
        <v>188</v>
      </c>
      <c r="M29" s="274" t="s">
        <v>187</v>
      </c>
      <c r="N29" s="274" t="s">
        <v>187</v>
      </c>
      <c r="O29" s="274" t="s">
        <v>187</v>
      </c>
      <c r="P29" s="274" t="s">
        <v>187</v>
      </c>
      <c r="Q29" s="274" t="s">
        <v>187</v>
      </c>
      <c r="R29" s="274" t="s">
        <v>187</v>
      </c>
      <c r="S29" s="274" t="s">
        <v>182</v>
      </c>
      <c r="T29" s="1009" t="s">
        <v>181</v>
      </c>
      <c r="U29" s="113"/>
      <c r="V29" s="273" t="s">
        <v>199</v>
      </c>
      <c r="W29" s="274" t="s">
        <v>181</v>
      </c>
      <c r="X29" s="275" t="s">
        <v>187</v>
      </c>
      <c r="Y29" s="113"/>
      <c r="Z29" s="273" t="s">
        <v>198</v>
      </c>
      <c r="AA29" s="274" t="s">
        <v>196</v>
      </c>
      <c r="AB29" s="275" t="s">
        <v>182</v>
      </c>
      <c r="AC29" s="113"/>
      <c r="AD29" s="273" t="s">
        <v>199</v>
      </c>
      <c r="AE29" s="274" t="s">
        <v>181</v>
      </c>
      <c r="AF29" s="275" t="s">
        <v>187</v>
      </c>
      <c r="AG29" s="113"/>
    </row>
    <row r="30" ht="21.95" customHeight="1">
      <c r="A30" s="8"/>
      <c r="B30" s="25"/>
      <c r="F30" s="4"/>
      <c r="G30" s="4"/>
      <c r="H30" s="4"/>
      <c r="I30" s="4"/>
      <c r="J30" s="4"/>
      <c r="K30" s="4"/>
      <c r="L30" s="4"/>
      <c r="M30" s="4"/>
      <c r="N30" s="4"/>
      <c r="O30" s="4"/>
      <c r="P30" s="4"/>
      <c r="Q30" s="4"/>
      <c r="U30" s="9"/>
      <c r="X30" s="102"/>
      <c r="Y30" s="116"/>
      <c r="Z30" s="4"/>
      <c r="AA30" s="4"/>
      <c r="AB30" s="102"/>
      <c r="AC30" s="116"/>
      <c r="AF30" s="102"/>
      <c r="AG30" s="116"/>
    </row>
    <row r="31" s="117" customFormat="1" ht="15.95" customHeight="1">
      <c r="B31" s="964" t="s">
        <v>9</v>
      </c>
      <c r="C31" s="1002">
        <v>2020</v>
      </c>
      <c r="D31" s="1002"/>
      <c r="E31" s="1002"/>
      <c r="F31" s="1002"/>
      <c r="G31" s="1002"/>
      <c r="H31" s="1002"/>
      <c r="I31" s="1002">
        <v>2021</v>
      </c>
      <c r="J31" s="1002"/>
      <c r="K31" s="1002"/>
      <c r="L31" s="1002"/>
      <c r="M31" s="1002"/>
      <c r="N31" s="1002"/>
      <c r="O31" s="1002"/>
      <c r="P31" s="1002"/>
      <c r="Q31" s="1002"/>
      <c r="R31" s="1002"/>
      <c r="S31" s="1002"/>
      <c r="T31" s="1002"/>
      <c r="U31" s="119"/>
      <c r="V31" s="1003" t="s">
        <v>58</v>
      </c>
      <c r="W31" s="1003"/>
      <c r="X31" s="1003"/>
      <c r="Y31" s="119"/>
      <c r="Z31" s="1003" t="s">
        <v>44</v>
      </c>
      <c r="AA31" s="1003"/>
      <c r="AB31" s="1003"/>
      <c r="AC31" s="119"/>
      <c r="AD31" s="1004" t="s">
        <v>45</v>
      </c>
      <c r="AE31" s="1004"/>
      <c r="AF31" s="1004"/>
      <c r="AG31" s="119"/>
      <c r="AH31" s="236"/>
      <c r="AI31" s="236"/>
      <c r="AJ31" s="236"/>
      <c r="AK31" s="236"/>
      <c r="AL31" s="236"/>
      <c r="AM31" s="236"/>
      <c r="AN31" s="236"/>
      <c r="AO31" s="236"/>
      <c r="AP31" s="236"/>
      <c r="AQ31" s="236"/>
      <c r="AR31" s="236"/>
      <c r="AS31" s="236"/>
      <c r="AT31" s="236"/>
      <c r="AU31" s="236"/>
      <c r="AV31" s="236"/>
    </row>
    <row r="32" s="118" customFormat="1" ht="15.95" customHeight="1">
      <c r="B32" s="964"/>
      <c r="C32" s="269" t="s">
        <v>180</v>
      </c>
      <c r="D32" s="269" t="s">
        <v>183</v>
      </c>
      <c r="E32" s="269" t="s">
        <v>184</v>
      </c>
      <c r="F32" s="269" t="s">
        <v>185</v>
      </c>
      <c r="G32" s="269" t="s">
        <v>186</v>
      </c>
      <c r="H32" s="1005" t="s">
        <v>189</v>
      </c>
      <c r="I32" s="269" t="s">
        <v>190</v>
      </c>
      <c r="J32" s="269" t="s">
        <v>191</v>
      </c>
      <c r="K32" s="269" t="s">
        <v>192</v>
      </c>
      <c r="L32" s="269" t="s">
        <v>193</v>
      </c>
      <c r="M32" s="269" t="s">
        <v>194</v>
      </c>
      <c r="N32" s="269" t="s">
        <v>195</v>
      </c>
      <c r="O32" s="269" t="s">
        <v>180</v>
      </c>
      <c r="P32" s="269" t="s">
        <v>183</v>
      </c>
      <c r="Q32" s="269" t="s">
        <v>184</v>
      </c>
      <c r="R32" s="269" t="s">
        <v>185</v>
      </c>
      <c r="S32" s="269" t="s">
        <v>186</v>
      </c>
      <c r="T32" s="1005" t="s">
        <v>189</v>
      </c>
      <c r="U32" s="144"/>
      <c r="V32" s="268">
        <v>2019</v>
      </c>
      <c r="W32" s="269">
        <v>2020</v>
      </c>
      <c r="X32" s="270">
        <v>2021</v>
      </c>
      <c r="Y32" s="144"/>
      <c r="Z32" s="268">
        <v>2019</v>
      </c>
      <c r="AA32" s="269">
        <v>2020</v>
      </c>
      <c r="AB32" s="270">
        <v>2021</v>
      </c>
      <c r="AC32" s="144"/>
      <c r="AD32" s="268">
        <v>2019</v>
      </c>
      <c r="AE32" s="269">
        <v>2020</v>
      </c>
      <c r="AF32" s="270">
        <v>2021</v>
      </c>
      <c r="AG32" s="144"/>
      <c r="AH32" s="236"/>
      <c r="AI32" s="236"/>
      <c r="AJ32" s="236"/>
      <c r="AK32" s="236"/>
      <c r="AL32" s="236"/>
      <c r="AM32" s="236"/>
      <c r="AN32" s="236"/>
      <c r="AO32" s="236"/>
      <c r="AP32" s="236"/>
      <c r="AQ32" s="236"/>
      <c r="AR32" s="236"/>
      <c r="AS32" s="236"/>
      <c r="AT32" s="236"/>
      <c r="AU32" s="236"/>
      <c r="AV32" s="236"/>
    </row>
    <row r="33" ht="21.95" customHeight="1">
      <c r="B33" s="263" t="s">
        <v>19</v>
      </c>
      <c r="C33" s="578">
        <v>74.787878787878787878787878788</v>
      </c>
      <c r="D33" s="579">
        <v>76.622895622895622895622895623</v>
      </c>
      <c r="E33" s="579">
        <v>84.09293680297397769516728625</v>
      </c>
      <c r="F33" s="579">
        <v>89.88279445727482678983833718</v>
      </c>
      <c r="G33" s="579">
        <v>75.006582278481012658227848101</v>
      </c>
      <c r="H33" s="1010">
        <v>84.25773672055427251732101617</v>
      </c>
      <c r="I33" s="579">
        <v>112.4317302377003869541182974</v>
      </c>
      <c r="J33" s="579">
        <v>121.67193675889328063241106719</v>
      </c>
      <c r="K33" s="579">
        <v>126.94209650582362728785357737</v>
      </c>
      <c r="L33" s="579">
        <v>112.22440242597217267213699608</v>
      </c>
      <c r="M33" s="579">
        <v>99.35389028325564718537110075</v>
      </c>
      <c r="N33" s="579">
        <v>101.47029890276201286416950435</v>
      </c>
      <c r="O33" s="579">
        <v>117.44462215113954418232706917</v>
      </c>
      <c r="P33" s="579">
        <v>97.48860398860398860398860399</v>
      </c>
      <c r="Q33" s="579">
        <v>99.50169300225733634311512415</v>
      </c>
      <c r="R33" s="579">
        <v>98.42787825319805910895456551</v>
      </c>
      <c r="S33" s="579">
        <v>108.11985617259288853375948861</v>
      </c>
      <c r="T33" s="1010">
        <v>125.52087726697595951075495571</v>
      </c>
      <c r="U33" s="113"/>
      <c r="V33" s="578">
        <v>116.6432820707550155053477628</v>
      </c>
      <c r="W33" s="579">
        <v>131.93076307363927427961579509</v>
      </c>
      <c r="X33" s="580">
        <v>110.85972143263217737350767482</v>
      </c>
      <c r="Y33" s="113"/>
      <c r="Z33" s="578">
        <v>100.23013933023710584209239795</v>
      </c>
      <c r="AA33" s="579">
        <v>82.805347411444141689373297</v>
      </c>
      <c r="AB33" s="580">
        <v>110.82061335947346310040610559</v>
      </c>
      <c r="AC33" s="113"/>
      <c r="AD33" s="578">
        <v>116.6432820707550155053477628</v>
      </c>
      <c r="AE33" s="579">
        <v>131.93076307363927427961579509</v>
      </c>
      <c r="AF33" s="580">
        <v>110.85972143263217737350767482</v>
      </c>
      <c r="AG33" s="113"/>
    </row>
    <row r="34" ht="21.95" customHeight="1">
      <c r="B34" s="38" t="s">
        <v>35</v>
      </c>
      <c r="C34" s="276">
        <v>82.12475113858165256994144437</v>
      </c>
      <c r="D34" s="94">
        <v>76.867772637144745538664904172</v>
      </c>
      <c r="E34" s="94">
        <v>79.90008545603944124897288414</v>
      </c>
      <c r="F34" s="94">
        <v>84.14163283543980594918932721</v>
      </c>
      <c r="G34" s="94">
        <v>75.756138382421692379616643285</v>
      </c>
      <c r="H34" s="1011">
        <v>81.99692542590806814529090325</v>
      </c>
      <c r="I34" s="94">
        <v>100.66394101081962353638654216</v>
      </c>
      <c r="J34" s="94">
        <v>114.67600877192982456140350877</v>
      </c>
      <c r="K34" s="94">
        <v>127.80005505912085928332882029</v>
      </c>
      <c r="L34" s="94">
        <v>107.57817839922854387656702023</v>
      </c>
      <c r="M34" s="94">
        <v>100.00854216867469879518072289</v>
      </c>
      <c r="N34" s="94">
        <v>97.87153442852149598042642433</v>
      </c>
      <c r="O34" s="94">
        <v>109.2108995327102803738317757</v>
      </c>
      <c r="P34" s="94">
        <v>86.25201863354037267080745342</v>
      </c>
      <c r="Q34" s="94">
        <v>89.24264347308950341956586381</v>
      </c>
      <c r="R34" s="94">
        <v>96.47409720259960440802486578</v>
      </c>
      <c r="S34" s="94">
        <v>108.70459039548022598870056497</v>
      </c>
      <c r="T34" s="1011">
        <v>112.94650754030161206448257931</v>
      </c>
      <c r="U34" s="113"/>
      <c r="V34" s="276">
        <v>108.77039200807328540472036862</v>
      </c>
      <c r="W34" s="94">
        <v>110.99333137787556252329606309</v>
      </c>
      <c r="X34" s="277">
        <v>105.85886652521366673937615261</v>
      </c>
      <c r="Y34" s="113"/>
      <c r="Z34" s="276">
        <v>89.83861201861201861201861202</v>
      </c>
      <c r="AA34" s="94">
        <v>80.86134329816334505666275889</v>
      </c>
      <c r="AB34" s="277">
        <v>106.83451166210530615579428945</v>
      </c>
      <c r="AC34" s="113"/>
      <c r="AD34" s="276">
        <v>108.77039200807328540472036862</v>
      </c>
      <c r="AE34" s="94">
        <v>110.99333137787556252329606309</v>
      </c>
      <c r="AF34" s="277">
        <v>105.85886652521366673937615261</v>
      </c>
      <c r="AG34" s="113"/>
    </row>
    <row r="35" ht="21.95" customHeight="1">
      <c r="B35" s="40" t="s">
        <v>98</v>
      </c>
      <c r="C35" s="576">
        <v>91.06618619967293673847628165</v>
      </c>
      <c r="D35" s="113">
        <v>99.68143084436039591862064147</v>
      </c>
      <c r="E35" s="113">
        <v>105.24761810078591052874395940</v>
      </c>
      <c r="F35" s="113">
        <v>106.82321156408185116991900820</v>
      </c>
      <c r="G35" s="113">
        <v>99.01056716994090439547318862</v>
      </c>
      <c r="H35" s="1008">
        <v>102.75719032500683205340279154</v>
      </c>
      <c r="I35" s="113">
        <v>111.69017337163059279406755933</v>
      </c>
      <c r="J35" s="113">
        <v>106.10060296123238117530098458</v>
      </c>
      <c r="K35" s="113">
        <v>99.32867121778598870648841872</v>
      </c>
      <c r="L35" s="113">
        <v>104.31892796093017636538752810</v>
      </c>
      <c r="M35" s="113">
        <v>99.34540403127273485175545080</v>
      </c>
      <c r="N35" s="113">
        <v>103.67702876556901438767285763</v>
      </c>
      <c r="O35" s="113">
        <v>107.53928651229829130025253506</v>
      </c>
      <c r="P35" s="113">
        <v>113.02762014510591823572166097</v>
      </c>
      <c r="Q35" s="113">
        <v>111.49568090983474480077224420</v>
      </c>
      <c r="R35" s="113">
        <v>102.02518718210488508792487210</v>
      </c>
      <c r="S35" s="113">
        <v>99.46208874826720304913567772</v>
      </c>
      <c r="T35" s="1008">
        <v>111.13303102549457447487614113</v>
      </c>
      <c r="U35" s="113"/>
      <c r="V35" s="576">
        <v>107.23808190568751383239826718</v>
      </c>
      <c r="W35" s="113">
        <v>118.86368436359699697160952729</v>
      </c>
      <c r="X35" s="577">
        <v>104.72407751147363501561651961</v>
      </c>
      <c r="Y35" s="113"/>
      <c r="Z35" s="576">
        <v>111.56688318990531240391175795</v>
      </c>
      <c r="AA35" s="113">
        <v>102.40412047832620167505861756</v>
      </c>
      <c r="AB35" s="577">
        <v>103.73109928182696565316308997</v>
      </c>
      <c r="AC35" s="113"/>
      <c r="AD35" s="576">
        <v>107.23808190568751383239826718</v>
      </c>
      <c r="AE35" s="113">
        <v>118.86368436359699697160952729</v>
      </c>
      <c r="AF35" s="577">
        <v>104.72407751147363501561651961</v>
      </c>
      <c r="AG35" s="113"/>
    </row>
    <row r="36" ht="21.95" customHeight="1">
      <c r="A36" s="23"/>
      <c r="B36" s="39" t="s">
        <v>23</v>
      </c>
      <c r="C36" s="273" t="s">
        <v>182</v>
      </c>
      <c r="D36" s="274" t="s">
        <v>182</v>
      </c>
      <c r="E36" s="274" t="s">
        <v>182</v>
      </c>
      <c r="F36" s="274" t="s">
        <v>182</v>
      </c>
      <c r="G36" s="274" t="s">
        <v>182</v>
      </c>
      <c r="H36" s="1009" t="s">
        <v>182</v>
      </c>
      <c r="I36" s="274" t="s">
        <v>188</v>
      </c>
      <c r="J36" s="274" t="s">
        <v>188</v>
      </c>
      <c r="K36" s="274" t="s">
        <v>182</v>
      </c>
      <c r="L36" s="274" t="s">
        <v>182</v>
      </c>
      <c r="M36" s="274" t="s">
        <v>182</v>
      </c>
      <c r="N36" s="274" t="s">
        <v>182</v>
      </c>
      <c r="O36" s="274" t="s">
        <v>182</v>
      </c>
      <c r="P36" s="274" t="s">
        <v>182</v>
      </c>
      <c r="Q36" s="274" t="s">
        <v>182</v>
      </c>
      <c r="R36" s="274" t="s">
        <v>182</v>
      </c>
      <c r="S36" s="274" t="s">
        <v>182</v>
      </c>
      <c r="T36" s="1009" t="s">
        <v>188</v>
      </c>
      <c r="U36" s="113"/>
      <c r="V36" s="273" t="s">
        <v>198</v>
      </c>
      <c r="W36" s="274" t="s">
        <v>187</v>
      </c>
      <c r="X36" s="275" t="s">
        <v>182</v>
      </c>
      <c r="Y36" s="113"/>
      <c r="Z36" s="273" t="s">
        <v>199</v>
      </c>
      <c r="AA36" s="274" t="s">
        <v>182</v>
      </c>
      <c r="AB36" s="275" t="s">
        <v>182</v>
      </c>
      <c r="AC36" s="113"/>
      <c r="AD36" s="273" t="s">
        <v>198</v>
      </c>
      <c r="AE36" s="274" t="s">
        <v>187</v>
      </c>
      <c r="AF36" s="275" t="s">
        <v>182</v>
      </c>
      <c r="AG36" s="113"/>
    </row>
    <row r="37" ht="21.95" customHeight="1">
      <c r="B37" s="25" t="s">
        <v>68</v>
      </c>
      <c r="F37" s="4"/>
      <c r="G37" s="4"/>
      <c r="H37" s="4"/>
      <c r="I37" s="4"/>
      <c r="J37" s="4"/>
      <c r="K37" s="4"/>
      <c r="L37" s="4"/>
      <c r="M37" s="4"/>
      <c r="N37" s="4"/>
      <c r="O37" s="4"/>
      <c r="P37" s="4"/>
      <c r="Q37" s="4"/>
      <c r="S37" s="98"/>
      <c r="T37" s="98"/>
      <c r="U37" s="9"/>
      <c r="V37" s="98"/>
      <c r="W37" s="98"/>
      <c r="X37" s="98"/>
      <c r="Y37" s="9"/>
      <c r="Z37" s="98"/>
      <c r="AA37" s="98"/>
      <c r="AB37" s="98"/>
      <c r="AC37" s="9"/>
      <c r="AD37" s="98"/>
      <c r="AE37" s="98"/>
      <c r="AF37" s="98"/>
      <c r="AG37" s="9"/>
    </row>
    <row r="38" ht="21.95" customHeight="1">
      <c r="B38" s="37" t="s">
        <v>19</v>
      </c>
      <c r="C38" s="573">
        <v>-14.376318654630267596517481670</v>
      </c>
      <c r="D38" s="574">
        <v>-10.953992576814222789549859450</v>
      </c>
      <c r="E38" s="574">
        <v>-3.4716646953003979193761711100</v>
      </c>
      <c r="F38" s="574">
        <v>-6.2490508292872332693356354600</v>
      </c>
      <c r="G38" s="574">
        <v>-22.506407447362423260069950220</v>
      </c>
      <c r="H38" s="1006">
        <v>-22.169933219130926822765994400</v>
      </c>
      <c r="I38" s="574">
        <v>-27.845920435846434812972360660</v>
      </c>
      <c r="J38" s="574">
        <v>-38.268138071099707975822036310</v>
      </c>
      <c r="K38" s="574">
        <v>-38.795302466400958309662601680</v>
      </c>
      <c r="L38" s="574">
        <v>26.385300914774709279645055880</v>
      </c>
      <c r="M38" s="574">
        <v>30.110446209566371852057152960</v>
      </c>
      <c r="N38" s="574">
        <v>29.683058729657452842078710390</v>
      </c>
      <c r="O38" s="574">
        <v>57.036974513229566417957887990</v>
      </c>
      <c r="P38" s="574">
        <v>27.231688643554645179207492970</v>
      </c>
      <c r="Q38" s="574">
        <v>18.323484450726938828462125950</v>
      </c>
      <c r="R38" s="574">
        <v>9.506918256705417858996116250</v>
      </c>
      <c r="S38" s="574">
        <v>44.147157340329219828924628760</v>
      </c>
      <c r="T38" s="1006">
        <v>48.972524248076105176999464840</v>
      </c>
      <c r="U38" s="113"/>
      <c r="V38" s="573">
        <v>-3.81020631375456560449012300</v>
      </c>
      <c r="W38" s="574">
        <v>13.106182140485465184486223340</v>
      </c>
      <c r="X38" s="575">
        <v>-15.971287628506290782167078930</v>
      </c>
      <c r="Y38" s="113"/>
      <c r="Z38" s="573">
        <v>5.0459288366424970645815999300</v>
      </c>
      <c r="AA38" s="574">
        <v>-17.384782696301863701334335230</v>
      </c>
      <c r="AB38" s="575">
        <v>33.832677265256588842192158310</v>
      </c>
      <c r="AC38" s="113"/>
      <c r="AD38" s="573">
        <v>-3.81020631375456560449012300</v>
      </c>
      <c r="AE38" s="574">
        <v>13.106182140485465184486223340</v>
      </c>
      <c r="AF38" s="575">
        <v>-15.971287628506290782167078930</v>
      </c>
      <c r="AG38" s="113"/>
    </row>
    <row r="39" ht="21.95" customHeight="1">
      <c r="B39" s="38" t="s">
        <v>35</v>
      </c>
      <c r="C39" s="271">
        <v>-2.3914215469339025732807537200</v>
      </c>
      <c r="D39" s="92">
        <v>-5.3555767452895218060142944100</v>
      </c>
      <c r="E39" s="92">
        <v>-5.0179015287042297805964897700</v>
      </c>
      <c r="F39" s="92">
        <v>-4.9833637069769593757837636400</v>
      </c>
      <c r="G39" s="92">
        <v>-13.192280399871781964737867700</v>
      </c>
      <c r="H39" s="1007">
        <v>-12.946456096992577456467828210</v>
      </c>
      <c r="I39" s="92">
        <v>-25.372036265981062900998489460</v>
      </c>
      <c r="J39" s="92">
        <v>-38.496751083823667075802730060</v>
      </c>
      <c r="K39" s="92">
        <v>-27.110362872221966944479570860</v>
      </c>
      <c r="L39" s="92">
        <v>31.363897833873683715322873010</v>
      </c>
      <c r="M39" s="92">
        <v>32.677085228703073449571460470</v>
      </c>
      <c r="N39" s="92">
        <v>26.713535574394896795577974820</v>
      </c>
      <c r="O39" s="92">
        <v>32.981711382476676730160316410</v>
      </c>
      <c r="P39" s="92">
        <v>12.208297020318622418713410860</v>
      </c>
      <c r="Q39" s="92">
        <v>11.692801032402319361501664890</v>
      </c>
      <c r="R39" s="92">
        <v>14.656792305569686938441722990</v>
      </c>
      <c r="S39" s="92">
        <v>43.492781861139526610639807440</v>
      </c>
      <c r="T39" s="1007">
        <v>37.744808056700265956310125780</v>
      </c>
      <c r="U39" s="113"/>
      <c r="V39" s="271">
        <v>0.8050982396988114834137691700</v>
      </c>
      <c r="W39" s="92">
        <v>2.0436989595569563706012474600</v>
      </c>
      <c r="X39" s="272">
        <v>-4.62592192607047201962389400</v>
      </c>
      <c r="Y39" s="113"/>
      <c r="Z39" s="271">
        <v>0.2377978730570081267841527500</v>
      </c>
      <c r="AA39" s="92">
        <v>-9.992661861892990774417958310</v>
      </c>
      <c r="AB39" s="272">
        <v>32.120624397892580390704881970</v>
      </c>
      <c r="AC39" s="113"/>
      <c r="AD39" s="271">
        <v>0.8050982396988114834137691700</v>
      </c>
      <c r="AE39" s="92">
        <v>2.0436989595569563706012474600</v>
      </c>
      <c r="AF39" s="272">
        <v>-4.62592192607047201962389400</v>
      </c>
      <c r="AG39" s="113"/>
    </row>
    <row r="40" ht="21.95" customHeight="1">
      <c r="B40" s="40" t="s">
        <v>98</v>
      </c>
      <c r="C40" s="576">
        <v>-12.278528483576152402260479840</v>
      </c>
      <c r="D40" s="113">
        <v>-5.9152094112405268107725105600</v>
      </c>
      <c r="E40" s="113">
        <v>1.6279244807946645681285917100</v>
      </c>
      <c r="F40" s="113">
        <v>-1.3320689636066260543307874900</v>
      </c>
      <c r="G40" s="113">
        <v>-10.729606871850371491464243960</v>
      </c>
      <c r="H40" s="1008">
        <v>-10.595177069915900755716352120</v>
      </c>
      <c r="I40" s="113">
        <v>-3.3149560112559097960228999500</v>
      </c>
      <c r="J40" s="113">
        <v>0.3717088393259629415547983100</v>
      </c>
      <c r="K40" s="113">
        <v>-16.031002560339923635988673720</v>
      </c>
      <c r="L40" s="113">
        <v>-3.7899278273148590663153833700</v>
      </c>
      <c r="M40" s="113">
        <v>-1.9345006069556443931692992300</v>
      </c>
      <c r="N40" s="113">
        <v>2.3434932517528523199253944500</v>
      </c>
      <c r="O40" s="113">
        <v>18.089151418369773296279365190</v>
      </c>
      <c r="P40" s="113">
        <v>13.388842021678998991752218530</v>
      </c>
      <c r="Q40" s="113">
        <v>5.9365360677813311123570154700</v>
      </c>
      <c r="R40" s="113">
        <v>-4.4915560127267167098016918300</v>
      </c>
      <c r="S40" s="113">
        <v>0.4560337257662626546303865400</v>
      </c>
      <c r="T40" s="1008">
        <v>8.151099377088358974529154080</v>
      </c>
      <c r="U40" s="113"/>
      <c r="V40" s="576">
        <v>-4.5784435846696677419061754700</v>
      </c>
      <c r="W40" s="113">
        <v>10.840927263245897460988167050</v>
      </c>
      <c r="X40" s="577">
        <v>-11.895649144505553685313410940</v>
      </c>
      <c r="Y40" s="113"/>
      <c r="Z40" s="576">
        <v>4.7967244548819109593442040300</v>
      </c>
      <c r="AA40" s="113">
        <v>-8.212797964408215106744697660</v>
      </c>
      <c r="AB40" s="577">
        <v>1.2958255950337074642278720500</v>
      </c>
      <c r="AC40" s="113"/>
      <c r="AD40" s="576">
        <v>-4.5784435846696677419061754700</v>
      </c>
      <c r="AE40" s="113">
        <v>10.840927263245897460988167050</v>
      </c>
      <c r="AF40" s="577">
        <v>-11.895649144505553685313410940</v>
      </c>
      <c r="AG40" s="113"/>
    </row>
    <row r="41" ht="21.95" customHeight="1">
      <c r="A41" s="23"/>
      <c r="B41" s="39" t="s">
        <v>23</v>
      </c>
      <c r="C41" s="273" t="s">
        <v>181</v>
      </c>
      <c r="D41" s="274" t="s">
        <v>196</v>
      </c>
      <c r="E41" s="274" t="s">
        <v>182</v>
      </c>
      <c r="F41" s="274" t="s">
        <v>182</v>
      </c>
      <c r="G41" s="274" t="s">
        <v>181</v>
      </c>
      <c r="H41" s="1009" t="s">
        <v>181</v>
      </c>
      <c r="I41" s="274" t="s">
        <v>188</v>
      </c>
      <c r="J41" s="274" t="s">
        <v>182</v>
      </c>
      <c r="K41" s="274" t="s">
        <v>181</v>
      </c>
      <c r="L41" s="274" t="s">
        <v>188</v>
      </c>
      <c r="M41" s="274" t="s">
        <v>188</v>
      </c>
      <c r="N41" s="274" t="s">
        <v>188</v>
      </c>
      <c r="O41" s="274" t="s">
        <v>187</v>
      </c>
      <c r="P41" s="274" t="s">
        <v>188</v>
      </c>
      <c r="Q41" s="274" t="s">
        <v>187</v>
      </c>
      <c r="R41" s="274" t="s">
        <v>182</v>
      </c>
      <c r="S41" s="274" t="s">
        <v>187</v>
      </c>
      <c r="T41" s="1009" t="s">
        <v>187</v>
      </c>
      <c r="U41" s="113"/>
      <c r="V41" s="273" t="s">
        <v>200</v>
      </c>
      <c r="W41" s="274" t="s">
        <v>187</v>
      </c>
      <c r="X41" s="275" t="s">
        <v>181</v>
      </c>
      <c r="Y41" s="113"/>
      <c r="Z41" s="273" t="s">
        <v>199</v>
      </c>
      <c r="AA41" s="274" t="s">
        <v>181</v>
      </c>
      <c r="AB41" s="275" t="s">
        <v>188</v>
      </c>
      <c r="AC41" s="113"/>
      <c r="AD41" s="273" t="s">
        <v>200</v>
      </c>
      <c r="AE41" s="274" t="s">
        <v>187</v>
      </c>
      <c r="AF41" s="275" t="s">
        <v>181</v>
      </c>
      <c r="AG41" s="113"/>
    </row>
    <row r="42" ht="21.95" customHeight="1">
      <c r="A42" s="8"/>
      <c r="B42" s="25"/>
      <c r="F42" s="4"/>
      <c r="G42" s="4"/>
      <c r="H42" s="4"/>
      <c r="I42" s="4"/>
      <c r="J42" s="4"/>
      <c r="K42" s="4"/>
      <c r="L42" s="4"/>
      <c r="M42" s="4"/>
      <c r="N42" s="4"/>
      <c r="O42" s="4"/>
      <c r="P42" s="4"/>
      <c r="Q42" s="4"/>
      <c r="U42" s="9"/>
      <c r="X42" s="102"/>
      <c r="Y42" s="116"/>
      <c r="Z42" s="4"/>
      <c r="AA42" s="4"/>
      <c r="AB42" s="102"/>
      <c r="AC42" s="116"/>
      <c r="AF42" s="102"/>
      <c r="AG42" s="116"/>
    </row>
    <row r="43" s="117" customFormat="1" ht="15.95" customHeight="1">
      <c r="B43" s="964" t="s">
        <v>10</v>
      </c>
      <c r="C43" s="1002">
        <v>2020</v>
      </c>
      <c r="D43" s="1002"/>
      <c r="E43" s="1002"/>
      <c r="F43" s="1002"/>
      <c r="G43" s="1002"/>
      <c r="H43" s="1002"/>
      <c r="I43" s="1002">
        <v>2021</v>
      </c>
      <c r="J43" s="1002"/>
      <c r="K43" s="1002"/>
      <c r="L43" s="1002"/>
      <c r="M43" s="1002"/>
      <c r="N43" s="1002"/>
      <c r="O43" s="1002"/>
      <c r="P43" s="1002"/>
      <c r="Q43" s="1002"/>
      <c r="R43" s="1002"/>
      <c r="S43" s="1002"/>
      <c r="T43" s="1002"/>
      <c r="U43" s="119"/>
      <c r="V43" s="1003" t="s">
        <v>58</v>
      </c>
      <c r="W43" s="1003"/>
      <c r="X43" s="1003"/>
      <c r="Y43" s="119"/>
      <c r="Z43" s="1003" t="s">
        <v>44</v>
      </c>
      <c r="AA43" s="1003"/>
      <c r="AB43" s="1003"/>
      <c r="AC43" s="119"/>
      <c r="AD43" s="1004" t="s">
        <v>45</v>
      </c>
      <c r="AE43" s="1004"/>
      <c r="AF43" s="1004"/>
      <c r="AG43" s="119"/>
      <c r="AH43" s="236"/>
      <c r="AI43" s="236"/>
      <c r="AJ43" s="236"/>
      <c r="AK43" s="236"/>
      <c r="AL43" s="236"/>
      <c r="AM43" s="236"/>
      <c r="AN43" s="236"/>
      <c r="AO43" s="236"/>
      <c r="AP43" s="236"/>
      <c r="AQ43" s="236"/>
      <c r="AR43" s="236"/>
      <c r="AS43" s="236"/>
      <c r="AT43" s="236"/>
      <c r="AU43" s="236"/>
      <c r="AV43" s="236"/>
    </row>
    <row r="44" s="118" customFormat="1" ht="15.95" customHeight="1">
      <c r="B44" s="964"/>
      <c r="C44" s="269" t="s">
        <v>180</v>
      </c>
      <c r="D44" s="269" t="s">
        <v>183</v>
      </c>
      <c r="E44" s="269" t="s">
        <v>184</v>
      </c>
      <c r="F44" s="269" t="s">
        <v>185</v>
      </c>
      <c r="G44" s="269" t="s">
        <v>186</v>
      </c>
      <c r="H44" s="1005" t="s">
        <v>189</v>
      </c>
      <c r="I44" s="269" t="s">
        <v>190</v>
      </c>
      <c r="J44" s="269" t="s">
        <v>191</v>
      </c>
      <c r="K44" s="269" t="s">
        <v>192</v>
      </c>
      <c r="L44" s="269" t="s">
        <v>193</v>
      </c>
      <c r="M44" s="269" t="s">
        <v>194</v>
      </c>
      <c r="N44" s="269" t="s">
        <v>195</v>
      </c>
      <c r="O44" s="269" t="s">
        <v>180</v>
      </c>
      <c r="P44" s="269" t="s">
        <v>183</v>
      </c>
      <c r="Q44" s="269" t="s">
        <v>184</v>
      </c>
      <c r="R44" s="269" t="s">
        <v>185</v>
      </c>
      <c r="S44" s="269" t="s">
        <v>186</v>
      </c>
      <c r="T44" s="1005" t="s">
        <v>189</v>
      </c>
      <c r="U44" s="144"/>
      <c r="V44" s="268">
        <v>2019</v>
      </c>
      <c r="W44" s="269">
        <v>2020</v>
      </c>
      <c r="X44" s="270">
        <v>2021</v>
      </c>
      <c r="Y44" s="144"/>
      <c r="Z44" s="268">
        <v>2019</v>
      </c>
      <c r="AA44" s="269">
        <v>2020</v>
      </c>
      <c r="AB44" s="270">
        <v>2021</v>
      </c>
      <c r="AC44" s="144"/>
      <c r="AD44" s="268">
        <v>2019</v>
      </c>
      <c r="AE44" s="269">
        <v>2020</v>
      </c>
      <c r="AF44" s="270">
        <v>2021</v>
      </c>
      <c r="AG44" s="144"/>
      <c r="AH44" s="236"/>
      <c r="AI44" s="236"/>
      <c r="AJ44" s="236"/>
      <c r="AK44" s="236"/>
      <c r="AL44" s="236"/>
      <c r="AM44" s="236"/>
      <c r="AN44" s="236"/>
      <c r="AO44" s="236"/>
      <c r="AP44" s="236"/>
      <c r="AQ44" s="236"/>
      <c r="AR44" s="236"/>
      <c r="AS44" s="236"/>
      <c r="AT44" s="236"/>
      <c r="AU44" s="236"/>
      <c r="AV44" s="236"/>
    </row>
    <row r="45" ht="21.95" customHeight="1">
      <c r="B45" s="263" t="s">
        <v>19</v>
      </c>
      <c r="C45" s="578">
        <v>7.5106512477175897748021911138</v>
      </c>
      <c r="D45" s="579">
        <v>6.9254412659768715763846622033</v>
      </c>
      <c r="E45" s="579">
        <v>7.1135220125786163522012578616</v>
      </c>
      <c r="F45" s="579">
        <v>47.37583688374923919659160073</v>
      </c>
      <c r="G45" s="579">
        <v>46.584276729559748427672955975</v>
      </c>
      <c r="H45" s="1010">
        <v>55.513694461351186853317102861</v>
      </c>
      <c r="I45" s="579">
        <v>61.895617772367620206938527085</v>
      </c>
      <c r="J45" s="579">
        <v>93.34467654986522911051212938</v>
      </c>
      <c r="K45" s="579">
        <v>116.08673158855751673767498478</v>
      </c>
      <c r="L45" s="579">
        <v>98.91981132075471698113207547</v>
      </c>
      <c r="M45" s="579">
        <v>84.32684114424832623250152161</v>
      </c>
      <c r="N45" s="579">
        <v>84.33522012578616352201257862</v>
      </c>
      <c r="O45" s="579">
        <v>89.38800973828362751065124772</v>
      </c>
      <c r="P45" s="579">
        <v>41.653682288496652465003043214</v>
      </c>
      <c r="Q45" s="579">
        <v>55.445597484276729559748427673</v>
      </c>
      <c r="R45" s="579">
        <v>67.9050517346317711503347535</v>
      </c>
      <c r="S45" s="579">
        <v>85.10188679245283018867924528</v>
      </c>
      <c r="T45" s="1010">
        <v>90.56908094948265368228849665</v>
      </c>
      <c r="U45" s="113"/>
      <c r="V45" s="578">
        <v>95.27425691393124838459550271</v>
      </c>
      <c r="W45" s="579">
        <v>50.982214661305289205072687906</v>
      </c>
      <c r="X45" s="580">
        <v>80.64192297751356939777720341</v>
      </c>
      <c r="Y45" s="113"/>
      <c r="Z45" s="578">
        <v>84.09382690730106644790812141</v>
      </c>
      <c r="AA45" s="579">
        <v>49.859823625922887612797374897</v>
      </c>
      <c r="AB45" s="580">
        <v>81.14950779327317473338802297</v>
      </c>
      <c r="AC45" s="113"/>
      <c r="AD45" s="578">
        <v>95.27425691393124838459550271</v>
      </c>
      <c r="AE45" s="579">
        <v>50.982214661305289205072687906</v>
      </c>
      <c r="AF45" s="580">
        <v>80.64192297751356939777720341</v>
      </c>
      <c r="AG45" s="113"/>
    </row>
    <row r="46" ht="21.95" customHeight="1">
      <c r="B46" s="38" t="s">
        <v>35</v>
      </c>
      <c r="C46" s="276">
        <v>39.246247182277497085114652157</v>
      </c>
      <c r="D46" s="94">
        <v>27.120312475709288767975126312</v>
      </c>
      <c r="E46" s="94">
        <v>39.051567871485943775100401606</v>
      </c>
      <c r="F46" s="94">
        <v>51.230579867858530897784687136</v>
      </c>
      <c r="G46" s="94">
        <v>39.046356626506024096385542169</v>
      </c>
      <c r="H46" s="1011">
        <v>39.656810726778080062184220754</v>
      </c>
      <c r="I46" s="94">
        <v>52.79281849980567431014380101</v>
      </c>
      <c r="J46" s="94">
        <v>81.00350086058519793459552496</v>
      </c>
      <c r="K46" s="94">
        <v>110.05804974737660318694131364</v>
      </c>
      <c r="L46" s="94">
        <v>89.6052779116465863453815261</v>
      </c>
      <c r="M46" s="94">
        <v>70.973804119704624951418577536</v>
      </c>
      <c r="N46" s="94">
        <v>67.472400000</v>
      </c>
      <c r="O46" s="94">
        <v>79.93236144578313253012048193</v>
      </c>
      <c r="P46" s="94">
        <v>41.017477652545666537116206763</v>
      </c>
      <c r="Q46" s="94">
        <v>48.212531726907630522088353414</v>
      </c>
      <c r="R46" s="94">
        <v>53.077626117372716673144189662</v>
      </c>
      <c r="S46" s="94">
        <v>67.999305220883534136546184739</v>
      </c>
      <c r="T46" s="1011">
        <v>84.41357714729887291099883405</v>
      </c>
      <c r="U46" s="113"/>
      <c r="V46" s="276">
        <v>74.136138887852111737324510656</v>
      </c>
      <c r="W46" s="94">
        <v>53.882227569133402032781647136</v>
      </c>
      <c r="X46" s="277">
        <v>70.484988017824723551741211421</v>
      </c>
      <c r="Y46" s="113"/>
      <c r="Z46" s="276">
        <v>60.81083497140814867762687634</v>
      </c>
      <c r="AA46" s="94">
        <v>43.3576066003143006809848088</v>
      </c>
      <c r="AB46" s="277">
        <v>68.502244106862231534834992145</v>
      </c>
      <c r="AC46" s="113"/>
      <c r="AD46" s="276">
        <v>74.136138887852111737324510656</v>
      </c>
      <c r="AE46" s="94">
        <v>53.882227569133402032781647136</v>
      </c>
      <c r="AF46" s="277">
        <v>70.484988017824723551741211421</v>
      </c>
      <c r="AG46" s="113"/>
    </row>
    <row r="47" ht="21.95" customHeight="1">
      <c r="B47" s="40" t="s">
        <v>99</v>
      </c>
      <c r="C47" s="576">
        <v>19.137246964874615899532179160</v>
      </c>
      <c r="D47" s="113">
        <v>25.535993629054776006163744750</v>
      </c>
      <c r="E47" s="113">
        <v>18.215714247346917291013057020</v>
      </c>
      <c r="F47" s="113">
        <v>92.47569909602426235389508913</v>
      </c>
      <c r="G47" s="113">
        <v>119.30505367032559999109045874</v>
      </c>
      <c r="H47" s="1008">
        <v>139.98527224950497235794635155</v>
      </c>
      <c r="I47" s="113">
        <v>117.24249534545205707254140785</v>
      </c>
      <c r="J47" s="113">
        <v>115.23536088955016821314058751</v>
      </c>
      <c r="K47" s="113">
        <v>105.47772912114919256228769095</v>
      </c>
      <c r="L47" s="113">
        <v>110.39507228390333418801988237</v>
      </c>
      <c r="M47" s="113">
        <v>118.81403595335319789946224369</v>
      </c>
      <c r="N47" s="113">
        <v>124.99217476447579087450954556</v>
      </c>
      <c r="O47" s="113">
        <v>111.82956204654870975828137767</v>
      </c>
      <c r="P47" s="113">
        <v>101.55105743298064837939637288</v>
      </c>
      <c r="Q47" s="113">
        <v>115.00245993788434999017035124</v>
      </c>
      <c r="R47" s="113">
        <v>127.93535940072105756229128697</v>
      </c>
      <c r="S47" s="113">
        <v>125.15111222977151087700773268</v>
      </c>
      <c r="T47" s="1008">
        <v>107.29207789813554781068446728</v>
      </c>
      <c r="U47" s="113"/>
      <c r="V47" s="576">
        <v>128.51256936654791407640609299</v>
      </c>
      <c r="W47" s="113">
        <v>94.61786745155021385288503133</v>
      </c>
      <c r="X47" s="577">
        <v>114.41006836394764087431696432</v>
      </c>
      <c r="Y47" s="113"/>
      <c r="Z47" s="576">
        <v>138.28757152708073042616736387</v>
      </c>
      <c r="AA47" s="113">
        <v>114.99671576788893174751194635</v>
      </c>
      <c r="AB47" s="577">
        <v>118.46255382039958601612248180</v>
      </c>
      <c r="AC47" s="113"/>
      <c r="AD47" s="576">
        <v>128.51256936654791407640609299</v>
      </c>
      <c r="AE47" s="113">
        <v>94.61786745155021385288503133</v>
      </c>
      <c r="AF47" s="577">
        <v>114.41006836394764087431696432</v>
      </c>
      <c r="AG47" s="113"/>
    </row>
    <row r="48" ht="21.95" customHeight="1">
      <c r="A48" s="23"/>
      <c r="B48" s="39" t="s">
        <v>23</v>
      </c>
      <c r="C48" s="273" t="s">
        <v>181</v>
      </c>
      <c r="D48" s="274" t="s">
        <v>181</v>
      </c>
      <c r="E48" s="274" t="s">
        <v>181</v>
      </c>
      <c r="F48" s="274" t="s">
        <v>182</v>
      </c>
      <c r="G48" s="274" t="s">
        <v>188</v>
      </c>
      <c r="H48" s="1009" t="s">
        <v>187</v>
      </c>
      <c r="I48" s="274" t="s">
        <v>188</v>
      </c>
      <c r="J48" s="274" t="s">
        <v>188</v>
      </c>
      <c r="K48" s="274" t="s">
        <v>182</v>
      </c>
      <c r="L48" s="274" t="s">
        <v>182</v>
      </c>
      <c r="M48" s="274" t="s">
        <v>188</v>
      </c>
      <c r="N48" s="274" t="s">
        <v>187</v>
      </c>
      <c r="O48" s="274" t="s">
        <v>182</v>
      </c>
      <c r="P48" s="274" t="s">
        <v>196</v>
      </c>
      <c r="Q48" s="274" t="s">
        <v>188</v>
      </c>
      <c r="R48" s="274" t="s">
        <v>182</v>
      </c>
      <c r="S48" s="274" t="s">
        <v>182</v>
      </c>
      <c r="T48" s="1009" t="s">
        <v>182</v>
      </c>
      <c r="U48" s="113"/>
      <c r="V48" s="273" t="s">
        <v>199</v>
      </c>
      <c r="W48" s="274" t="s">
        <v>196</v>
      </c>
      <c r="X48" s="275" t="s">
        <v>182</v>
      </c>
      <c r="Y48" s="113"/>
      <c r="Z48" s="273" t="s">
        <v>197</v>
      </c>
      <c r="AA48" s="274" t="s">
        <v>188</v>
      </c>
      <c r="AB48" s="275" t="s">
        <v>182</v>
      </c>
      <c r="AC48" s="113"/>
      <c r="AD48" s="273" t="s">
        <v>199</v>
      </c>
      <c r="AE48" s="274" t="s">
        <v>196</v>
      </c>
      <c r="AF48" s="275" t="s">
        <v>182</v>
      </c>
      <c r="AG48" s="113"/>
    </row>
    <row r="49" ht="21.95" customHeight="1">
      <c r="B49" s="25" t="s">
        <v>68</v>
      </c>
      <c r="F49" s="4"/>
      <c r="G49" s="4"/>
      <c r="H49" s="4"/>
      <c r="I49" s="4"/>
      <c r="J49" s="4"/>
      <c r="K49" s="4"/>
      <c r="L49" s="4"/>
      <c r="M49" s="4"/>
      <c r="N49" s="4"/>
      <c r="O49" s="4"/>
      <c r="P49" s="4"/>
      <c r="Q49" s="4"/>
      <c r="S49" s="98"/>
      <c r="T49" s="98"/>
      <c r="U49" s="9"/>
      <c r="V49" s="98"/>
      <c r="W49" s="98"/>
      <c r="X49" s="98"/>
      <c r="Y49" s="9"/>
      <c r="Z49" s="98"/>
      <c r="AA49" s="98"/>
      <c r="AB49" s="98"/>
      <c r="AC49" s="9"/>
      <c r="AD49" s="98"/>
      <c r="AE49" s="98"/>
      <c r="AF49" s="98"/>
      <c r="AG49" s="9"/>
    </row>
    <row r="50" ht="21.95" customHeight="1">
      <c r="B50" s="37" t="s">
        <v>19</v>
      </c>
      <c r="C50" s="573">
        <v>-89.49988300113000789940536977</v>
      </c>
      <c r="D50" s="574">
        <v>-86.86858778318513061962114779</v>
      </c>
      <c r="E50" s="574">
        <v>-87.30262973254525479865117060</v>
      </c>
      <c r="F50" s="574">
        <v>-41.549084246335142399545974120</v>
      </c>
      <c r="G50" s="574">
        <v>-43.896684277284644440809817270</v>
      </c>
      <c r="H50" s="1006">
        <v>-37.032102174658184939153009070</v>
      </c>
      <c r="I50" s="574">
        <v>-56.907649411853964550622832950</v>
      </c>
      <c r="J50" s="574">
        <v>-49.502749631428667988407491530</v>
      </c>
      <c r="K50" s="574">
        <v>18.658139411924422948652970010</v>
      </c>
      <c r="L50" s="574">
        <v>3925.6590734620175675182615997</v>
      </c>
      <c r="M50" s="574">
        <v>983.2180133699496328292833441</v>
      </c>
      <c r="N50" s="574">
        <v>911.0688030103812183658610210</v>
      </c>
      <c r="O50" s="574">
        <v>1090.1499189655101566173503439</v>
      </c>
      <c r="P50" s="574">
        <v>501.45889176755675722747575193</v>
      </c>
      <c r="Q50" s="574">
        <v>679.43945890751947821910121902</v>
      </c>
      <c r="R50" s="574">
        <v>43.332669565980788593920590010</v>
      </c>
      <c r="S50" s="574">
        <v>82.68371383423980669800603021</v>
      </c>
      <c r="T50" s="1006">
        <v>63.147277132595638460831341530</v>
      </c>
      <c r="U50" s="113"/>
      <c r="V50" s="573">
        <v>2.6020137061914337303177515900</v>
      </c>
      <c r="W50" s="574">
        <v>-46.488992606493623381516711090</v>
      </c>
      <c r="X50" s="575">
        <v>58.176578858446307190330678770</v>
      </c>
      <c r="Y50" s="113"/>
      <c r="Z50" s="573">
        <v>19.889216033147661153486832420</v>
      </c>
      <c r="AA50" s="574">
        <v>-40.709294059259103501301961260</v>
      </c>
      <c r="AB50" s="575">
        <v>62.755304555709561021108880670</v>
      </c>
      <c r="AC50" s="113"/>
      <c r="AD50" s="573">
        <v>2.6020137061914337303177515900</v>
      </c>
      <c r="AE50" s="574">
        <v>-46.488992606493623381516711090</v>
      </c>
      <c r="AF50" s="575">
        <v>58.176578858446307190330678770</v>
      </c>
      <c r="AG50" s="113"/>
    </row>
    <row r="51" ht="21.95" customHeight="1">
      <c r="B51" s="38" t="s">
        <v>35</v>
      </c>
      <c r="C51" s="271">
        <v>-22.600808245659920969950829230</v>
      </c>
      <c r="D51" s="92">
        <v>-37.411766158856142748544162430</v>
      </c>
      <c r="E51" s="92">
        <v>-10.463857882915622440854625690</v>
      </c>
      <c r="F51" s="92">
        <v>-14.723735406452745006093662380</v>
      </c>
      <c r="G51" s="92">
        <v>-30.480184199512971641563127390</v>
      </c>
      <c r="H51" s="1007">
        <v>-41.163681276882404634767049360</v>
      </c>
      <c r="I51" s="92">
        <v>-52.672725696611991727173569160</v>
      </c>
      <c r="J51" s="92">
        <v>-50.975348784351891137392629140</v>
      </c>
      <c r="K51" s="92">
        <v>26.972372600419901026440552730</v>
      </c>
      <c r="L51" s="92">
        <v>808.1624136938422133096468931</v>
      </c>
      <c r="M51" s="92">
        <v>316.55494777788818763723576199</v>
      </c>
      <c r="N51" s="92">
        <v>137.15269861201960380992682618</v>
      </c>
      <c r="O51" s="92">
        <v>103.66880194810705487003972864</v>
      </c>
      <c r="P51" s="92">
        <v>51.242644011928804404502736590</v>
      </c>
      <c r="Q51" s="92">
        <v>23.458632661182704601536432100</v>
      </c>
      <c r="R51" s="92">
        <v>3.6053588583916007296413474600</v>
      </c>
      <c r="S51" s="92">
        <v>74.150192478480138476604877500</v>
      </c>
      <c r="T51" s="1007">
        <v>112.86022652914025736615588473</v>
      </c>
      <c r="U51" s="113"/>
      <c r="V51" s="271">
        <v>2.9808447776775698308533382800</v>
      </c>
      <c r="W51" s="92">
        <v>-27.319889628177418627648304080</v>
      </c>
      <c r="X51" s="272">
        <v>30.813055060563156014461485680</v>
      </c>
      <c r="Y51" s="113"/>
      <c r="Z51" s="271">
        <v>17.781498618963948483665306930</v>
      </c>
      <c r="AA51" s="92">
        <v>-28.700853029388830601356479900</v>
      </c>
      <c r="AB51" s="272">
        <v>57.993601303602055217974568690</v>
      </c>
      <c r="AC51" s="113"/>
      <c r="AD51" s="271">
        <v>2.9808447776775698308533382800</v>
      </c>
      <c r="AE51" s="92">
        <v>-27.319889628177418627648304080</v>
      </c>
      <c r="AF51" s="272">
        <v>30.813055060563156014461485680</v>
      </c>
      <c r="AG51" s="113"/>
    </row>
    <row r="52" ht="21.95" customHeight="1">
      <c r="B52" s="40" t="s">
        <v>99</v>
      </c>
      <c r="C52" s="576">
        <v>-86.43381570160583790620224366</v>
      </c>
      <c r="D52" s="113">
        <v>-79.019359692812656000893716860</v>
      </c>
      <c r="E52" s="113">
        <v>-85.81872083468919711634504883</v>
      </c>
      <c r="F52" s="113">
        <v>-31.456993300181971830684514590</v>
      </c>
      <c r="G52" s="113">
        <v>-19.298814191780467040797142820</v>
      </c>
      <c r="H52" s="1008">
        <v>7.0221577282928028074301591400</v>
      </c>
      <c r="I52" s="113">
        <v>-8.948167367675859123882593820</v>
      </c>
      <c r="J52" s="113">
        <v>3.0037932272411736030966465700</v>
      </c>
      <c r="K52" s="113">
        <v>-6.5480647626338247715731000500</v>
      </c>
      <c r="L52" s="113">
        <v>343.27523499903334384125212457</v>
      </c>
      <c r="M52" s="113">
        <v>160.04204706923439607527146995</v>
      </c>
      <c r="N52" s="113">
        <v>326.33662148176005251358282280</v>
      </c>
      <c r="O52" s="113">
        <v>484.35553583886701591782611291</v>
      </c>
      <c r="P52" s="113">
        <v>297.67811234592539092245106187</v>
      </c>
      <c r="Q52" s="113">
        <v>531.33653930111709208053981592</v>
      </c>
      <c r="R52" s="113">
        <v>38.344841565252737002451486680</v>
      </c>
      <c r="S52" s="113">
        <v>4.9000929798222273395740772400</v>
      </c>
      <c r="T52" s="1008">
        <v>-23.354738556420692236141746110</v>
      </c>
      <c r="U52" s="113"/>
      <c r="V52" s="576">
        <v>-0.3678655697887400347591143300</v>
      </c>
      <c r="W52" s="113">
        <v>-26.374620071820993309915879270</v>
      </c>
      <c r="X52" s="577">
        <v>20.918037412407303495739955470</v>
      </c>
      <c r="Y52" s="113"/>
      <c r="Z52" s="576">
        <v>1.7895148548825963285122588100</v>
      </c>
      <c r="AA52" s="113">
        <v>-16.842334782520058591400686920</v>
      </c>
      <c r="AB52" s="577">
        <v>3.013858290957414044271177100</v>
      </c>
      <c r="AC52" s="113"/>
      <c r="AD52" s="576">
        <v>-0.3678655697887400347591143300</v>
      </c>
      <c r="AE52" s="113">
        <v>-26.374620071820993309915879270</v>
      </c>
      <c r="AF52" s="577">
        <v>20.918037412407303495739955470</v>
      </c>
      <c r="AG52" s="113"/>
    </row>
    <row r="53" ht="21.95" customHeight="1">
      <c r="A53" s="23"/>
      <c r="B53" s="39" t="s">
        <v>23</v>
      </c>
      <c r="C53" s="273" t="s">
        <v>181</v>
      </c>
      <c r="D53" s="274" t="s">
        <v>181</v>
      </c>
      <c r="E53" s="274" t="s">
        <v>181</v>
      </c>
      <c r="F53" s="274" t="s">
        <v>181</v>
      </c>
      <c r="G53" s="274" t="s">
        <v>196</v>
      </c>
      <c r="H53" s="1009" t="s">
        <v>182</v>
      </c>
      <c r="I53" s="274" t="s">
        <v>182</v>
      </c>
      <c r="J53" s="274" t="s">
        <v>188</v>
      </c>
      <c r="K53" s="274" t="s">
        <v>182</v>
      </c>
      <c r="L53" s="274" t="s">
        <v>188</v>
      </c>
      <c r="M53" s="274" t="s">
        <v>187</v>
      </c>
      <c r="N53" s="274" t="s">
        <v>187</v>
      </c>
      <c r="O53" s="274" t="s">
        <v>187</v>
      </c>
      <c r="P53" s="274" t="s">
        <v>187</v>
      </c>
      <c r="Q53" s="274" t="s">
        <v>187</v>
      </c>
      <c r="R53" s="274" t="s">
        <v>187</v>
      </c>
      <c r="S53" s="274" t="s">
        <v>182</v>
      </c>
      <c r="T53" s="1009" t="s">
        <v>196</v>
      </c>
      <c r="U53" s="113"/>
      <c r="V53" s="273" t="s">
        <v>198</v>
      </c>
      <c r="W53" s="274" t="s">
        <v>181</v>
      </c>
      <c r="X53" s="275" t="s">
        <v>187</v>
      </c>
      <c r="Y53" s="113"/>
      <c r="Z53" s="273" t="s">
        <v>199</v>
      </c>
      <c r="AA53" s="274" t="s">
        <v>181</v>
      </c>
      <c r="AB53" s="275" t="s">
        <v>182</v>
      </c>
      <c r="AC53" s="113"/>
      <c r="AD53" s="273" t="s">
        <v>198</v>
      </c>
      <c r="AE53" s="274" t="s">
        <v>181</v>
      </c>
      <c r="AF53" s="275" t="s">
        <v>187</v>
      </c>
      <c r="AG53" s="113"/>
    </row>
    <row r="54" ht="10" customHeight="1">
      <c r="A54" s="23"/>
      <c r="B54" s="146"/>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row>
    <row r="55" ht="10" customHeight="1">
      <c r="B55" s="1012" t="s">
        <v>100</v>
      </c>
      <c r="C55" s="1012"/>
      <c r="D55" s="1012"/>
      <c r="E55" s="1012"/>
      <c r="F55" s="1012"/>
      <c r="G55" s="1012"/>
      <c r="H55" s="1012"/>
      <c r="I55" s="1012"/>
      <c r="J55" s="1012"/>
      <c r="K55" s="1012"/>
      <c r="L55" s="1012"/>
      <c r="M55" s="1012"/>
      <c r="N55" s="1012"/>
      <c r="O55" s="1012"/>
      <c r="P55" s="1012"/>
      <c r="Q55" s="1012"/>
      <c r="R55" s="1012"/>
      <c r="S55" s="1012"/>
      <c r="T55" s="1012"/>
      <c r="AD55" s="232"/>
      <c r="AE55" s="233"/>
      <c r="AF55" s="5"/>
    </row>
    <row r="56" ht="10" customHeight="1">
      <c r="B56" s="146"/>
      <c r="C56" s="93"/>
      <c r="D56" s="93"/>
      <c r="E56" s="93"/>
      <c r="F56" s="4"/>
      <c r="G56" s="4"/>
      <c r="H56" s="4"/>
      <c r="I56" s="4"/>
      <c r="J56" s="4"/>
      <c r="K56" s="4"/>
      <c r="L56" s="4"/>
      <c r="M56" s="4"/>
      <c r="N56" s="4"/>
      <c r="O56" s="4"/>
      <c r="P56" s="4"/>
      <c r="Q56" s="4"/>
      <c r="R56" s="4"/>
      <c r="S56" s="4"/>
      <c r="T56" s="4"/>
      <c r="AD56" s="145"/>
    </row>
    <row r="57" ht="24.95" customHeight="1">
      <c r="B57" s="1013" t="s">
        <v>126</v>
      </c>
      <c r="C57" s="1013"/>
      <c r="D57" s="1013"/>
      <c r="E57" s="1013"/>
      <c r="F57" s="1013"/>
      <c r="G57" s="1013"/>
      <c r="H57" s="1013"/>
      <c r="I57" s="1013"/>
      <c r="J57" s="1013"/>
      <c r="K57" s="1013"/>
      <c r="L57" s="1013"/>
      <c r="M57" s="1013"/>
      <c r="N57" s="1013"/>
      <c r="O57" s="1013"/>
      <c r="P57" s="1013"/>
      <c r="Q57" s="1013"/>
      <c r="R57" s="1013"/>
      <c r="S57" s="1013"/>
      <c r="T57" s="1013"/>
      <c r="U57" s="1013"/>
      <c r="V57" s="1013"/>
      <c r="W57" s="1013"/>
      <c r="X57" s="1013"/>
      <c r="Y57" s="1013"/>
      <c r="Z57" s="1013"/>
      <c r="AA57" s="1013"/>
      <c r="AB57" s="1013"/>
      <c r="AC57" s="1013"/>
      <c r="AD57" s="1013"/>
      <c r="AE57" s="1013"/>
      <c r="AF57" s="1013"/>
    </row>
    <row r="58">
      <c r="A58"/>
    </row>
    <row r="59" s="281" customFormat="1">
      <c r="A59" s="1014"/>
      <c r="B59" s="1014" t="s">
        <v>109</v>
      </c>
      <c r="C59" s="1014"/>
      <c r="D59" s="1014"/>
      <c r="E59" s="1014"/>
      <c r="F59" s="1014"/>
      <c r="G59" s="1014"/>
      <c r="H59" s="1014"/>
      <c r="I59" s="1014"/>
      <c r="J59" s="1014"/>
      <c r="K59" s="1014"/>
      <c r="L59" s="1014"/>
      <c r="M59" s="1014"/>
      <c r="N59" s="1014"/>
      <c r="O59" s="1014"/>
      <c r="P59" s="1014"/>
      <c r="Q59" s="1014"/>
      <c r="R59" s="1014"/>
      <c r="S59" s="1014"/>
      <c r="T59" s="1014"/>
      <c r="U59" s="1014"/>
      <c r="V59" s="1014"/>
      <c r="W59" s="1014"/>
      <c r="X59" s="1014"/>
      <c r="Y59" s="1014"/>
      <c r="Z59" s="1014"/>
      <c r="AA59" s="1014"/>
      <c r="AB59" s="1014"/>
      <c r="AC59" s="1014"/>
      <c r="AD59" s="1014"/>
      <c r="AE59" s="1014"/>
      <c r="AF59" s="1014"/>
      <c r="AG59" s="1014"/>
    </row>
    <row r="60" s="281" customFormat="1">
      <c r="A60" s="1014"/>
      <c r="B60" s="1014" t="s">
        <v>110</v>
      </c>
      <c r="C60" s="1014">
        <v>100</v>
      </c>
      <c r="D60" s="1014">
        <v>100</v>
      </c>
      <c r="E60" s="1014">
        <v>100</v>
      </c>
      <c r="F60" s="1014">
        <v>100</v>
      </c>
      <c r="G60" s="1014">
        <v>100</v>
      </c>
      <c r="H60" s="1014">
        <v>100</v>
      </c>
      <c r="I60" s="1014">
        <v>100</v>
      </c>
      <c r="J60" s="1014">
        <v>100</v>
      </c>
      <c r="K60" s="1014">
        <v>100</v>
      </c>
      <c r="L60" s="1014">
        <v>100</v>
      </c>
      <c r="M60" s="1014">
        <v>100</v>
      </c>
      <c r="N60" s="1014">
        <v>100</v>
      </c>
      <c r="O60" s="1014">
        <v>100</v>
      </c>
      <c r="P60" s="1014">
        <v>100</v>
      </c>
      <c r="Q60" s="1014">
        <v>100</v>
      </c>
      <c r="R60" s="1014">
        <v>100</v>
      </c>
      <c r="S60" s="1014">
        <v>100</v>
      </c>
      <c r="T60" s="1014">
        <v>100</v>
      </c>
      <c r="U60" s="1014"/>
      <c r="V60" s="1014"/>
      <c r="W60" s="1014"/>
      <c r="X60" s="1014"/>
      <c r="Y60" s="1014"/>
      <c r="Z60" s="1014"/>
      <c r="AA60" s="1014"/>
      <c r="AB60" s="1014"/>
      <c r="AC60" s="1014"/>
      <c r="AD60" s="1014"/>
      <c r="AE60" s="1014"/>
      <c r="AF60" s="1014"/>
      <c r="AG60" s="1014"/>
    </row>
    <row r="61" s="281" customFormat="1">
      <c r="A61" s="1014"/>
      <c r="B61" s="1014" t="s">
        <v>111</v>
      </c>
      <c r="C61" s="1014"/>
      <c r="D61" s="1014"/>
      <c r="E61" s="1014"/>
      <c r="F61" s="1014"/>
      <c r="G61" s="1014"/>
      <c r="H61" s="1014"/>
      <c r="I61" s="1014"/>
      <c r="J61" s="1014"/>
      <c r="K61" s="1014"/>
      <c r="L61" s="1014"/>
      <c r="M61" s="1014"/>
      <c r="N61" s="1014"/>
      <c r="O61" s="1014"/>
      <c r="P61" s="1014"/>
      <c r="Q61" s="1014"/>
      <c r="R61" s="1014"/>
      <c r="S61" s="1014"/>
      <c r="T61" s="1014"/>
      <c r="U61" s="1014"/>
      <c r="V61" s="1014"/>
      <c r="W61" s="1014"/>
      <c r="X61" s="1014"/>
      <c r="Y61" s="1014"/>
      <c r="Z61" s="1014"/>
      <c r="AA61" s="1014"/>
      <c r="AB61" s="1014"/>
      <c r="AC61" s="1014"/>
      <c r="AD61" s="1014"/>
      <c r="AE61" s="1014"/>
      <c r="AF61" s="1014"/>
      <c r="AG61" s="1014"/>
    </row>
    <row r="62" s="281" customFormat="1">
      <c r="A62" s="1014"/>
      <c r="B62" s="1014"/>
      <c r="C62" s="1014"/>
      <c r="D62" s="1014"/>
      <c r="E62" s="1014"/>
      <c r="F62" s="1014"/>
      <c r="G62" s="1014"/>
      <c r="H62" s="1014"/>
      <c r="I62" s="1014"/>
      <c r="J62" s="1014"/>
      <c r="K62" s="1014"/>
      <c r="L62" s="1014"/>
      <c r="M62" s="1014"/>
      <c r="N62" s="1014"/>
      <c r="O62" s="1014"/>
      <c r="P62" s="1014"/>
      <c r="Q62" s="1014"/>
      <c r="R62" s="1014"/>
      <c r="S62" s="1014"/>
      <c r="T62" s="1014"/>
      <c r="U62" s="1014"/>
      <c r="V62" s="1014"/>
      <c r="W62" s="1014"/>
      <c r="X62" s="1014"/>
      <c r="Y62" s="1014"/>
      <c r="Z62" s="1014"/>
      <c r="AA62" s="1014"/>
      <c r="AB62" s="1014"/>
      <c r="AC62" s="1014"/>
      <c r="AD62" s="1014"/>
      <c r="AE62" s="1014"/>
      <c r="AF62" s="1014"/>
      <c r="AG62" s="1014"/>
    </row>
    <row r="63" s="281" customFormat="1">
      <c r="A63" s="1014"/>
      <c r="B63" s="1014"/>
      <c r="C63" s="1014"/>
      <c r="D63" s="1014"/>
      <c r="E63" s="1014"/>
      <c r="F63" s="1014"/>
      <c r="G63" s="1014"/>
      <c r="H63" s="1014"/>
      <c r="I63" s="1014"/>
      <c r="J63" s="1014"/>
      <c r="K63" s="1014"/>
      <c r="L63" s="1014"/>
      <c r="M63" s="1014"/>
      <c r="N63" s="1014"/>
      <c r="O63" s="1014"/>
      <c r="P63" s="1014"/>
      <c r="Q63" s="1014"/>
      <c r="R63" s="1014"/>
      <c r="S63" s="1014"/>
      <c r="T63" s="1014"/>
      <c r="U63" s="1014"/>
      <c r="V63" s="1014"/>
      <c r="W63" s="1014"/>
      <c r="X63" s="1014"/>
      <c r="Y63" s="1014"/>
      <c r="Z63" s="1014"/>
      <c r="AA63" s="1014"/>
      <c r="AB63" s="1014"/>
      <c r="AC63" s="1014"/>
      <c r="AD63" s="1014"/>
      <c r="AE63" s="1014"/>
      <c r="AF63" s="1014"/>
      <c r="AG63" s="1014"/>
    </row>
    <row r="64" s="281" customFormat="1">
      <c r="A64" s="1014"/>
      <c r="B64" s="1014"/>
      <c r="C64" s="1014"/>
      <c r="D64" s="1014"/>
      <c r="E64" s="1014"/>
      <c r="F64" s="1014"/>
      <c r="G64" s="1014"/>
      <c r="H64" s="1014"/>
      <c r="I64" s="1014"/>
      <c r="J64" s="1014"/>
      <c r="K64" s="1014"/>
      <c r="L64" s="1014"/>
      <c r="M64" s="1014"/>
      <c r="N64" s="1014"/>
      <c r="O64" s="1014"/>
      <c r="P64" s="1014"/>
      <c r="Q64" s="1014"/>
      <c r="R64" s="1014"/>
      <c r="S64" s="1014"/>
      <c r="T64" s="1014"/>
      <c r="U64" s="1014"/>
      <c r="V64" s="1014"/>
      <c r="W64" s="1014"/>
      <c r="X64" s="1014"/>
      <c r="Y64" s="1014"/>
      <c r="Z64" s="1014"/>
      <c r="AA64" s="1014"/>
      <c r="AB64" s="1014"/>
      <c r="AC64" s="1014"/>
      <c r="AD64" s="1014"/>
      <c r="AE64" s="1014"/>
      <c r="AF64" s="1014"/>
      <c r="AG64" s="1014"/>
    </row>
    <row r="65" s="281" customFormat="1">
      <c r="A65" s="1014"/>
      <c r="B65" s="1014"/>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row>
    <row r="66" s="281" customFormat="1" ht="10.5" customHeight="1">
      <c r="A66" s="1014"/>
      <c r="B66" s="1014"/>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row>
    <row r="67" s="281" customFormat="1">
      <c r="A67" s="1014"/>
      <c r="B67" s="1014" t="s">
        <v>37</v>
      </c>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row>
    <row r="68" s="281" customFormat="1">
      <c r="A68" s="1014"/>
      <c r="B68" s="1014" t="s">
        <v>44</v>
      </c>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row>
    <row r="69" s="281" customFormat="1">
      <c r="A69" s="1014"/>
      <c r="B69" s="1014" t="s">
        <v>45</v>
      </c>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row>
    <row r="70" s="281" customFormat="1">
      <c r="A70" s="1014"/>
      <c r="B70" s="1014"/>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row>
    <row r="71" s="281" customFormat="1">
      <c r="A71" s="1014"/>
      <c r="B71" s="1014"/>
      <c r="C71" s="1014"/>
      <c r="D71" s="1014"/>
      <c r="E71" s="1014"/>
      <c r="F71" s="1014"/>
      <c r="G71" s="1014"/>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row>
    <row r="72" s="281" customFormat="1">
      <c r="A72" s="1014"/>
      <c r="B72" s="1014"/>
      <c r="C72" s="1014"/>
      <c r="D72" s="1014"/>
      <c r="E72" s="1014"/>
      <c r="F72" s="1014"/>
      <c r="G72" s="1014"/>
      <c r="H72" s="1014"/>
      <c r="I72" s="1014"/>
      <c r="J72" s="1014"/>
      <c r="K72" s="1014"/>
      <c r="L72" s="1014"/>
      <c r="M72" s="1014"/>
      <c r="N72" s="1014"/>
      <c r="O72" s="1014"/>
      <c r="P72" s="1014"/>
      <c r="Q72" s="1014"/>
      <c r="R72" s="1014"/>
      <c r="S72" s="1014"/>
      <c r="T72" s="1014"/>
      <c r="U72" s="1014"/>
      <c r="V72" s="1014"/>
      <c r="W72" s="1014"/>
      <c r="X72" s="1014"/>
      <c r="Y72" s="1014"/>
      <c r="Z72" s="1014"/>
      <c r="AA72" s="1014"/>
      <c r="AB72" s="1014"/>
      <c r="AC72" s="1014"/>
      <c r="AD72" s="1014"/>
      <c r="AE72" s="1014"/>
      <c r="AF72" s="1014"/>
      <c r="AG72" s="1014"/>
    </row>
    <row r="73" s="281" customFormat="1">
      <c r="A73" s="1014"/>
      <c r="B73" s="1014"/>
      <c r="C73" s="1014"/>
      <c r="D73" s="1014"/>
      <c r="E73" s="1014"/>
      <c r="F73" s="1014"/>
      <c r="G73" s="1014"/>
      <c r="H73" s="1014"/>
      <c r="I73" s="1014"/>
      <c r="J73" s="1014"/>
      <c r="K73" s="1014"/>
      <c r="L73" s="1014"/>
      <c r="M73" s="1014"/>
      <c r="N73" s="1014"/>
      <c r="O73" s="1014"/>
      <c r="P73" s="1014"/>
      <c r="Q73" s="1014"/>
      <c r="R73" s="1014"/>
      <c r="S73" s="1014"/>
      <c r="T73" s="1014"/>
      <c r="U73" s="1014"/>
      <c r="V73" s="1014"/>
      <c r="W73" s="1014"/>
      <c r="X73" s="1014"/>
      <c r="Y73" s="1014"/>
      <c r="Z73" s="1014"/>
      <c r="AA73" s="1014"/>
      <c r="AB73" s="1014"/>
      <c r="AC73" s="1014"/>
      <c r="AD73" s="1014"/>
      <c r="AE73" s="1014"/>
      <c r="AF73" s="1014"/>
      <c r="AG73" s="1014"/>
    </row>
    <row r="74" s="281" customFormat="1"/>
    <row r="75" s="281" customFormat="1"/>
    <row r="76" s="281" customFormat="1"/>
    <row r="77" s="281" customFormat="1"/>
    <row r="78" s="281" customFormat="1"/>
    <row r="79" s="281" customFormat="1"/>
    <row r="80" s="281" customFormat="1"/>
    <row r="81" s="281" customFormat="1"/>
    <row r="82" s="281" customFormat="1"/>
    <row r="83" s="281" customFormat="1"/>
    <row r="84" s="281" customFormat="1"/>
    <row r="85" s="281" customFormat="1"/>
    <row r="86" s="281" customFormat="1"/>
    <row r="87" s="281" customFormat="1"/>
    <row r="88" s="281" customFormat="1"/>
    <row r="89" s="281" customFormat="1"/>
    <row r="90" s="281" customFormat="1"/>
    <row r="91" s="281" customFormat="1"/>
    <row r="92" s="281" customFormat="1"/>
    <row r="93" s="281" customFormat="1"/>
    <row r="94" s="281" customFormat="1"/>
  </sheetData>
  <mergeCells count="25">
    <mergeCell ref="Z19:AB19"/>
    <mergeCell ref="X18:AG18"/>
    <mergeCell ref="V19:X19"/>
    <mergeCell ref="AD19:AF19"/>
    <mergeCell ref="B2:AE2"/>
    <mergeCell ref="B57:AF57"/>
    <mergeCell ref="AA1:AF1"/>
    <mergeCell ref="AD43:AF43"/>
    <mergeCell ref="AD31:AF31"/>
    <mergeCell ref="B43:B44"/>
    <mergeCell ref="Z31:AB31"/>
    <mergeCell ref="Z43:AB43"/>
    <mergeCell ref="V31:X31"/>
    <mergeCell ref="B31:B32"/>
    <mergeCell ref="V43:X43"/>
    <mergeCell ref="B3:T3"/>
    <mergeCell ref="U3:AF3"/>
    <mergeCell ref="B4:AE4"/>
    <mergeCell ref="B19:B20"/>
    <mergeCell ref="C19:H19"/>
    <mergeCell ref="C31:H31"/>
    <mergeCell ref="C43:H43"/>
    <mergeCell ref="I19:T19"/>
    <mergeCell ref="I31:T31"/>
    <mergeCell ref="I43:T43"/>
  </mergeCells>
  <phoneticPr fontId="0" type="noConversion"/>
  <printOptions horizontalCentered="1" verticalCentered="1"/>
  <pageMargins left="0.25" right="0.25" top="0.25" bottom="0.25" header="0" footer="0"/>
  <pageSetup scale="45" fitToWidth="1" fitToHeight="1" orientation="landscape" r:id="rId1"/>
  <headerFooter alignWithMargins="0">
    <oddHeader/>
    <oddFooter/>
  </headerFooter>
  <rowBreaks count="1" manualBreakCount="1">
    <brk id="58" max="16383" man="1"/>
  </rowBreaks>
  <colBreaks count="1" manualBreakCount="1">
    <brk id="34" max="1048575" man="1"/>
  </colBreaks>
  <drawing r:id="rId31"/>
</worksheet>
</file>

<file path=xl/worksheets/sheet3.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3">
    <pageSetUpPr fitToPage="1"/>
  </sheetPr>
  <dimension ref="A1:AI82"/>
  <sheetViews>
    <sheetView showGridLines="0" zoomScale="80" workbookViewId="0"/>
  </sheetViews>
  <sheetFormatPr defaultRowHeight="12.75"/>
  <cols>
    <col min="1" max="1" width="2.7109375" customWidth="1"/>
    <col min="2" max="2" width="17.7109375" customWidth="1"/>
    <col min="3" max="3" width="19" customWidth="1"/>
    <col min="4" max="4" width="2.7109375" customWidth="1"/>
    <col min="5" max="12" width="12.7109375" customWidth="1"/>
    <col min="13" max="13" width="2.7109375" customWidth="1"/>
    <col min="14" max="14" width="11.7109375" customWidth="1"/>
    <col min="15" max="15" width="1.7109375" customWidth="1"/>
    <col min="16" max="16" width="10.7109375" style="9" customWidth="1"/>
    <col min="17" max="17" width="1.7109375" style="9" customWidth="1"/>
    <col min="18" max="18" width="10.7109375" customWidth="1"/>
    <col min="19" max="19" width="1.7109375" customWidth="1"/>
    <col min="20" max="20" width="10.7109375" customWidth="1"/>
    <col min="21" max="21" width="2.7109375" customWidth="1"/>
    <col min="22" max="23" width="11.7109375" style="236" customWidth="1"/>
    <col min="24" max="24" width="5.7109375" style="236" customWidth="1"/>
    <col min="25" max="35" width="9.140625" style="236" customWidth="1"/>
  </cols>
  <sheetData>
    <row r="1" ht="30.75" customHeight="1">
      <c r="B1" s="20" t="s">
        <v>129</v>
      </c>
      <c r="E1" s="12"/>
      <c r="F1" s="12"/>
      <c r="G1" s="12"/>
      <c r="H1" s="12"/>
      <c r="I1" s="12"/>
      <c r="J1" s="12"/>
      <c r="K1" s="12"/>
      <c r="L1" s="12"/>
      <c r="M1" s="12"/>
      <c r="N1" s="12"/>
      <c r="O1" s="12"/>
      <c r="Q1" s="231"/>
      <c r="R1" s="2"/>
      <c r="S1" s="2"/>
      <c r="T1" s="2"/>
      <c r="U1" s="2"/>
      <c r="V1" s="236"/>
    </row>
    <row r="2" ht="18" customHeight="1">
      <c r="B2" s="948" t="s">
        <v>170</v>
      </c>
      <c r="C2" s="948"/>
      <c r="D2" s="948"/>
      <c r="E2" s="948"/>
      <c r="F2" s="948"/>
      <c r="G2" s="948"/>
      <c r="H2" s="948"/>
      <c r="I2" s="948"/>
      <c r="J2" s="948"/>
      <c r="K2" s="948"/>
      <c r="L2" s="948"/>
      <c r="M2" s="948"/>
      <c r="N2" s="948"/>
      <c r="O2" s="948"/>
      <c r="P2" s="948"/>
      <c r="Q2" s="948"/>
      <c r="R2" s="948"/>
      <c r="S2" s="948"/>
      <c r="T2" s="948"/>
      <c r="U2" s="2"/>
    </row>
    <row r="3" ht="18" customHeight="1">
      <c r="B3" s="947" t="s">
        <v>171</v>
      </c>
      <c r="C3" s="947"/>
      <c r="D3" s="947"/>
      <c r="E3" s="947"/>
      <c r="F3" s="947"/>
      <c r="G3" s="947"/>
      <c r="H3" s="947"/>
      <c r="I3" s="947"/>
      <c r="J3" s="947"/>
      <c r="K3" s="947"/>
      <c r="L3" s="947"/>
      <c r="M3" s="947"/>
      <c r="N3" s="947"/>
      <c r="O3" s="947"/>
      <c r="P3" s="947"/>
      <c r="Q3" s="947"/>
      <c r="R3" s="947"/>
      <c r="S3" s="947"/>
      <c r="T3" s="947"/>
      <c r="U3" s="2"/>
    </row>
    <row r="4" ht="18" customHeight="1">
      <c r="B4" s="947" t="s">
        <v>172</v>
      </c>
      <c r="C4" s="947"/>
      <c r="D4" s="947"/>
      <c r="E4" s="947"/>
      <c r="F4" s="947"/>
      <c r="G4" s="947"/>
      <c r="H4" s="947"/>
      <c r="I4" s="947"/>
      <c r="J4" s="947"/>
      <c r="K4" s="947"/>
      <c r="L4" s="947"/>
      <c r="M4" s="947"/>
      <c r="N4" s="947"/>
      <c r="O4" s="947"/>
      <c r="P4" s="947"/>
      <c r="Q4" s="947"/>
      <c r="R4" s="947"/>
      <c r="S4" s="947"/>
      <c r="T4" s="947"/>
      <c r="U4" s="2"/>
    </row>
    <row r="5" s="122" customFormat="1" ht="21" customHeight="1">
      <c r="B5" s="163"/>
      <c r="C5" s="163"/>
      <c r="D5" s="237"/>
      <c r="E5" s="719" t="s">
        <v>22</v>
      </c>
      <c r="F5" s="719"/>
      <c r="G5" s="719"/>
      <c r="H5" s="719"/>
      <c r="I5" s="719"/>
      <c r="J5" s="719"/>
      <c r="K5" s="719"/>
      <c r="L5" s="951"/>
      <c r="M5" s="537"/>
      <c r="N5" s="714" t="s">
        <v>28</v>
      </c>
      <c r="O5" s="714"/>
      <c r="P5" s="714"/>
      <c r="Q5" s="714"/>
      <c r="R5" s="714"/>
      <c r="S5" s="714"/>
      <c r="T5" s="715"/>
      <c r="V5" s="236"/>
      <c r="W5" s="236"/>
      <c r="X5" s="236"/>
      <c r="Y5" s="236"/>
      <c r="Z5" s="236"/>
      <c r="AA5" s="236"/>
      <c r="AB5" s="236"/>
      <c r="AC5" s="236"/>
      <c r="AD5" s="236"/>
      <c r="AE5" s="236"/>
      <c r="AF5" s="236"/>
      <c r="AG5" s="236"/>
      <c r="AH5" s="236"/>
      <c r="AI5" s="236"/>
    </row>
    <row r="6" s="122" customFormat="1" ht="15.75" customHeight="1">
      <c r="B6" s="723"/>
      <c r="C6" s="723"/>
      <c r="D6" s="237"/>
      <c r="E6" s="749" t="s">
        <v>42</v>
      </c>
      <c r="F6" s="711" t="s">
        <v>24</v>
      </c>
      <c r="G6" s="751" t="s">
        <v>37</v>
      </c>
      <c r="H6" s="724" t="s">
        <v>24</v>
      </c>
      <c r="I6" s="751" t="s">
        <v>44</v>
      </c>
      <c r="J6" s="711" t="s">
        <v>24</v>
      </c>
      <c r="K6" s="751" t="s">
        <v>45</v>
      </c>
      <c r="L6" s="711" t="s">
        <v>24</v>
      </c>
      <c r="M6" s="538"/>
      <c r="N6" s="711" t="s">
        <v>63</v>
      </c>
      <c r="O6" s="710" t="s">
        <v>64</v>
      </c>
      <c r="P6" s="754"/>
      <c r="Q6" s="710" t="s">
        <v>65</v>
      </c>
      <c r="R6" s="754"/>
      <c r="S6" s="710" t="s">
        <v>66</v>
      </c>
      <c r="T6" s="754"/>
      <c r="V6" s="236"/>
      <c r="W6" s="236"/>
      <c r="X6" s="236"/>
      <c r="Y6" s="236"/>
      <c r="Z6" s="236"/>
      <c r="AA6" s="236"/>
      <c r="AB6" s="236"/>
      <c r="AC6" s="236"/>
      <c r="AD6" s="236"/>
      <c r="AE6" s="236"/>
      <c r="AF6" s="236"/>
      <c r="AG6" s="236"/>
      <c r="AH6" s="236"/>
      <c r="AI6" s="236"/>
    </row>
    <row r="7" s="122" customFormat="1" ht="24" customHeight="1">
      <c r="B7" s="776"/>
      <c r="C7" s="776"/>
      <c r="D7" s="237"/>
      <c r="E7" s="940"/>
      <c r="F7" s="939"/>
      <c r="G7" s="943"/>
      <c r="H7" s="952"/>
      <c r="I7" s="943"/>
      <c r="J7" s="939"/>
      <c r="K7" s="943"/>
      <c r="L7" s="939"/>
      <c r="M7" s="539"/>
      <c r="N7" s="939"/>
      <c r="O7" s="845"/>
      <c r="P7" s="944"/>
      <c r="Q7" s="845"/>
      <c r="R7" s="944"/>
      <c r="S7" s="845"/>
      <c r="T7" s="944"/>
      <c r="V7" s="236"/>
      <c r="W7" s="236"/>
      <c r="X7" s="236"/>
      <c r="Y7" s="236"/>
      <c r="Z7" s="236"/>
      <c r="AA7" s="236"/>
      <c r="AB7" s="236"/>
      <c r="AC7" s="236"/>
      <c r="AD7" s="236"/>
      <c r="AE7" s="236"/>
      <c r="AF7" s="236"/>
      <c r="AG7" s="236"/>
      <c r="AH7" s="236"/>
      <c r="AI7" s="236"/>
    </row>
    <row r="8" ht="20.1" customHeight="1">
      <c r="B8" s="717" t="s">
        <v>175</v>
      </c>
      <c r="C8" s="347"/>
      <c r="D8" s="345"/>
      <c r="E8" s="238">
        <v>72.154595252586731588557516740</v>
      </c>
      <c r="F8" s="239">
        <v>9.515011547305464448580997060</v>
      </c>
      <c r="G8" s="238">
        <v>72.742310674592918066683897650</v>
      </c>
      <c r="H8" s="239">
        <v>88.24110758597995765694428648</v>
      </c>
      <c r="I8" s="238">
        <v>73.226004922067268252666119770</v>
      </c>
      <c r="J8" s="239">
        <v>21.611035422392366303113117360</v>
      </c>
      <c r="K8" s="238">
        <v>72.742310674592918066683897650</v>
      </c>
      <c r="L8" s="239">
        <v>88.24110758597995765694428648</v>
      </c>
      <c r="M8" s="540"/>
      <c r="N8" s="536">
        <v>0</v>
      </c>
      <c r="O8" s="178"/>
      <c r="P8" s="178">
        <v>-0.2732240437158469945355191300</v>
      </c>
      <c r="Q8" s="178"/>
      <c r="R8" s="178">
        <v>0</v>
      </c>
      <c r="S8" s="178"/>
      <c r="T8" s="249">
        <v>-0.2732240437158469945355191300</v>
      </c>
    </row>
    <row r="9" ht="20.1" customHeight="1">
      <c r="B9" s="708" t="s">
        <v>176</v>
      </c>
      <c r="C9" s="950"/>
      <c r="D9" s="345"/>
      <c r="E9" s="240">
        <v>72.955270781165611037462561990</v>
      </c>
      <c r="F9" s="241">
        <v>42.153848284281384140172820150</v>
      </c>
      <c r="G9" s="240">
        <v>68.250060346821199542883379560</v>
      </c>
      <c r="H9" s="241">
        <v>38.897868408831466171187855020</v>
      </c>
      <c r="I9" s="240">
        <v>69.154827735351423867916461550</v>
      </c>
      <c r="J9" s="241">
        <v>40.116578670309409931850145620</v>
      </c>
      <c r="K9" s="240">
        <v>68.250060346821199542883379560</v>
      </c>
      <c r="L9" s="241">
        <v>38.897868408831466171187855020</v>
      </c>
      <c r="M9" s="540"/>
      <c r="N9" s="121">
        <v>2.9135338345864661654135338300</v>
      </c>
      <c r="O9" s="179"/>
      <c r="P9" s="179">
        <v>6.2775741848446427201909522800</v>
      </c>
      <c r="Q9" s="179"/>
      <c r="R9" s="179">
        <v>3.5391186327625049746561148100</v>
      </c>
      <c r="S9" s="179"/>
      <c r="T9" s="248">
        <v>6.2775741848446427201909522800</v>
      </c>
    </row>
    <row r="10" ht="20.1" customHeight="1">
      <c r="B10" s="706" t="s">
        <v>177</v>
      </c>
      <c r="C10" s="949"/>
      <c r="D10" s="345"/>
      <c r="E10" s="242">
        <v>75.870682272337996003425635170</v>
      </c>
      <c r="F10" s="243">
        <v>32.881963251498387869242870030</v>
      </c>
      <c r="G10" s="242">
        <v>71.952761950943548712975310140</v>
      </c>
      <c r="H10" s="243">
        <v>39.848709639305370475878269060</v>
      </c>
      <c r="I10" s="242">
        <v>72.452545850968321149159933310</v>
      </c>
      <c r="J10" s="243">
        <v>29.900403845838366306058446440</v>
      </c>
      <c r="K10" s="242">
        <v>71.952761950943548712975310140</v>
      </c>
      <c r="L10" s="243">
        <v>39.848709639305370475878269060</v>
      </c>
      <c r="M10" s="540"/>
      <c r="N10" s="536">
        <v>0</v>
      </c>
      <c r="O10" s="178"/>
      <c r="P10" s="178">
        <v>0.3039883268482490272373540900</v>
      </c>
      <c r="Q10" s="178"/>
      <c r="R10" s="178">
        <v>0</v>
      </c>
      <c r="S10" s="178"/>
      <c r="T10" s="249">
        <v>0.3039883268482490272373540900</v>
      </c>
    </row>
    <row r="11" ht="20.1" customHeight="1">
      <c r="B11" s="708" t="s">
        <v>178</v>
      </c>
      <c r="C11" s="950"/>
      <c r="D11" s="345"/>
      <c r="E11" s="240">
        <v>77.207596107629662546364732880</v>
      </c>
      <c r="F11" s="241">
        <v>44.580209998387250192725677920</v>
      </c>
      <c r="G11" s="240">
        <v>70.771020343912626209559135150</v>
      </c>
      <c r="H11" s="241">
        <v>40.037879728251883091562285460</v>
      </c>
      <c r="I11" s="240">
        <v>73.076970089596753492806590800</v>
      </c>
      <c r="J11" s="241">
        <v>38.632957210768614350047984800</v>
      </c>
      <c r="K11" s="240">
        <v>70.771020343912626209559135150</v>
      </c>
      <c r="L11" s="241">
        <v>40.037879728251883091562285460</v>
      </c>
      <c r="M11" s="540"/>
      <c r="N11" s="121">
        <v>4.694628403237674760853568800</v>
      </c>
      <c r="O11" s="179"/>
      <c r="P11" s="179">
        <v>7.6012746756150620862179691900</v>
      </c>
      <c r="Q11" s="179"/>
      <c r="R11" s="179">
        <v>5.914147282431037217085098600</v>
      </c>
      <c r="S11" s="179"/>
      <c r="T11" s="248">
        <v>7.6012746756150620862179691900</v>
      </c>
    </row>
    <row r="12" ht="20.1" customHeight="1">
      <c r="B12" s="706" t="s">
        <v>179</v>
      </c>
      <c r="C12" s="949"/>
      <c r="D12" s="345"/>
      <c r="E12" s="242">
        <v>80.30307441481308955397694189</v>
      </c>
      <c r="F12" s="243">
        <v>36.936835543377075224247571290</v>
      </c>
      <c r="G12" s="242">
        <v>75.181319524960375079642765170</v>
      </c>
      <c r="H12" s="243">
        <v>44.089123459368168485309781210</v>
      </c>
      <c r="I12" s="242">
        <v>76.537729555799717469784963110</v>
      </c>
      <c r="J12" s="243">
        <v>34.074599586190968803497766740</v>
      </c>
      <c r="K12" s="242">
        <v>75.181319524960375079642765170</v>
      </c>
      <c r="L12" s="243">
        <v>44.089123459368168485309781210</v>
      </c>
      <c r="M12" s="540"/>
      <c r="N12" s="536">
        <v>-2.9347349978098992553657468200</v>
      </c>
      <c r="O12" s="178"/>
      <c r="P12" s="178">
        <v>6.8305163991806221795140045900</v>
      </c>
      <c r="Q12" s="178"/>
      <c r="R12" s="178">
        <v>-2.9347349978098992553657468200</v>
      </c>
      <c r="S12" s="178"/>
      <c r="T12" s="249">
        <v>6.8305163991806221795140045900</v>
      </c>
    </row>
    <row r="13" ht="20.1" customHeight="1">
      <c r="B13" s="734" t="s">
        <v>74</v>
      </c>
      <c r="C13" s="946"/>
      <c r="D13" s="345"/>
      <c r="E13" s="244">
        <v>74.737660318694131364166342790</v>
      </c>
      <c r="F13" s="245">
        <v>54.532304725203278673026041880</v>
      </c>
      <c r="G13" s="244">
        <v>66.583924740056114870440666780</v>
      </c>
      <c r="H13" s="245">
        <v>37.157871092567614985838794770</v>
      </c>
      <c r="I13" s="244">
        <v>64.119958093242535358826610790</v>
      </c>
      <c r="J13" s="245">
        <v>19.582844861292627252029901150</v>
      </c>
      <c r="K13" s="244">
        <v>66.583924740056114870440666780</v>
      </c>
      <c r="L13" s="245">
        <v>37.157871092567614985838794770</v>
      </c>
      <c r="M13" s="540"/>
      <c r="N13" s="333">
        <v>0</v>
      </c>
      <c r="O13" s="250"/>
      <c r="P13" s="250">
        <v>0</v>
      </c>
      <c r="Q13" s="250"/>
      <c r="R13" s="250">
        <v>0</v>
      </c>
      <c r="S13" s="250"/>
      <c r="T13" s="251">
        <v>0</v>
      </c>
    </row>
    <row r="14" ht="9.95" customHeight="1">
      <c r="B14" s="54"/>
      <c r="C14" s="54"/>
      <c r="D14" s="54"/>
      <c r="E14" s="535"/>
      <c r="F14" s="535"/>
      <c r="G14" s="535"/>
      <c r="H14" s="535"/>
      <c r="I14" s="535"/>
      <c r="J14" s="535"/>
      <c r="K14" s="535"/>
      <c r="L14" s="535"/>
      <c r="M14" s="156"/>
      <c r="N14" s="156"/>
      <c r="O14" s="156"/>
      <c r="P14" s="156"/>
      <c r="Q14" s="156"/>
      <c r="R14" s="156"/>
      <c r="S14" s="156"/>
      <c r="T14" s="156"/>
    </row>
    <row r="15" ht="21" customHeight="1">
      <c r="B15" s="4"/>
      <c r="C15" s="4"/>
      <c r="D15" s="54"/>
      <c r="E15" s="719" t="s">
        <v>90</v>
      </c>
      <c r="F15" s="719"/>
      <c r="G15" s="719"/>
      <c r="H15" s="719"/>
      <c r="I15" s="719"/>
      <c r="J15" s="719"/>
      <c r="K15" s="719"/>
      <c r="L15" s="942"/>
      <c r="M15" s="537"/>
      <c r="N15" s="719" t="s">
        <v>29</v>
      </c>
      <c r="O15" s="719"/>
      <c r="P15" s="719"/>
      <c r="Q15" s="719"/>
      <c r="R15" s="719"/>
      <c r="S15" s="719"/>
      <c r="T15" s="942"/>
    </row>
    <row r="16" ht="22.5" customHeight="1">
      <c r="B16" s="4"/>
      <c r="C16" s="4"/>
      <c r="D16" s="54"/>
      <c r="E16" s="749" t="s">
        <v>42</v>
      </c>
      <c r="F16" s="711" t="s">
        <v>24</v>
      </c>
      <c r="G16" s="749" t="s">
        <v>37</v>
      </c>
      <c r="H16" s="711" t="s">
        <v>24</v>
      </c>
      <c r="I16" s="749" t="s">
        <v>44</v>
      </c>
      <c r="J16" s="711" t="s">
        <v>24</v>
      </c>
      <c r="K16" s="749" t="s">
        <v>45</v>
      </c>
      <c r="L16" s="711" t="s">
        <v>24</v>
      </c>
      <c r="M16" s="538"/>
      <c r="N16" s="754" t="s">
        <v>63</v>
      </c>
      <c r="O16" s="710" t="s">
        <v>64</v>
      </c>
      <c r="P16" s="754"/>
      <c r="Q16" s="710" t="s">
        <v>65</v>
      </c>
      <c r="R16" s="754"/>
      <c r="S16" s="710" t="s">
        <v>66</v>
      </c>
      <c r="T16" s="754"/>
    </row>
    <row r="17" ht="18.75" customHeight="1">
      <c r="B17" s="4"/>
      <c r="C17" s="4"/>
      <c r="D17" s="54"/>
      <c r="E17" s="940"/>
      <c r="F17" s="939"/>
      <c r="G17" s="940"/>
      <c r="H17" s="939"/>
      <c r="I17" s="940"/>
      <c r="J17" s="939"/>
      <c r="K17" s="940"/>
      <c r="L17" s="939"/>
      <c r="M17" s="539"/>
      <c r="N17" s="944"/>
      <c r="O17" s="845"/>
      <c r="P17" s="944"/>
      <c r="Q17" s="845"/>
      <c r="R17" s="944"/>
      <c r="S17" s="845"/>
      <c r="T17" s="944"/>
    </row>
    <row r="18" ht="20.1" customHeight="1">
      <c r="B18" s="736" t="s">
        <v>175</v>
      </c>
      <c r="C18" s="348"/>
      <c r="D18" s="345"/>
      <c r="E18" s="253">
        <v>125.52087726697595951075495571</v>
      </c>
      <c r="F18" s="239">
        <v>48.972524248076105176999464840</v>
      </c>
      <c r="G18" s="253">
        <v>110.85972143263217737350767482</v>
      </c>
      <c r="H18" s="239">
        <v>-15.971287628506290782167078930</v>
      </c>
      <c r="I18" s="253">
        <v>110.82061335947346310040610559</v>
      </c>
      <c r="J18" s="239">
        <v>33.832677265256588842192158310</v>
      </c>
      <c r="K18" s="253">
        <v>110.85972143263217737350767482</v>
      </c>
      <c r="L18" s="239">
        <v>-15.971287628506290782167078930</v>
      </c>
      <c r="M18" s="540"/>
      <c r="N18" s="238">
        <v>9.515011547344110854503464200</v>
      </c>
      <c r="O18" s="246"/>
      <c r="P18" s="246">
        <v>87.72678762006403415154749200</v>
      </c>
      <c r="Q18" s="246"/>
      <c r="R18" s="246">
        <v>21.611035422343324250681198910</v>
      </c>
      <c r="S18" s="246"/>
      <c r="T18" s="247">
        <v>87.72678762006403415154749200</v>
      </c>
    </row>
    <row r="19" ht="20.1" customHeight="1">
      <c r="B19" s="730" t="s">
        <v>176</v>
      </c>
      <c r="C19" s="941"/>
      <c r="D19" s="345"/>
      <c r="E19" s="254">
        <v>186.54205925108353299055105392</v>
      </c>
      <c r="F19" s="241">
        <v>26.086312341916835479079620750</v>
      </c>
      <c r="G19" s="254">
        <v>168.97629751965957615202828456</v>
      </c>
      <c r="H19" s="241">
        <v>8.314421890309439233354392500</v>
      </c>
      <c r="I19" s="254">
        <v>159.91307521196995506705129175</v>
      </c>
      <c r="J19" s="241">
        <v>24.357019374401625477874413920</v>
      </c>
      <c r="K19" s="254">
        <v>168.97629751965957615202828456</v>
      </c>
      <c r="L19" s="241">
        <v>8.314421890309439233354392500</v>
      </c>
      <c r="M19" s="540"/>
      <c r="N19" s="240">
        <v>46.295548751070721789557631910</v>
      </c>
      <c r="O19" s="179"/>
      <c r="P19" s="179">
        <v>47.617285139447885770980619090</v>
      </c>
      <c r="Q19" s="179"/>
      <c r="R19" s="179">
        <v>45.075470613744063448607359500</v>
      </c>
      <c r="S19" s="179"/>
      <c r="T19" s="248">
        <v>47.617285139447885770980619090</v>
      </c>
    </row>
    <row r="20" ht="20.1" customHeight="1">
      <c r="B20" s="532" t="s">
        <v>177</v>
      </c>
      <c r="C20" s="345"/>
      <c r="D20" s="345"/>
      <c r="E20" s="255">
        <v>159.68098015238453579155300536</v>
      </c>
      <c r="F20" s="243">
        <v>31.178612911437802654038528600</v>
      </c>
      <c r="G20" s="255">
        <v>147.35848288372275870977162385</v>
      </c>
      <c r="H20" s="243">
        <v>2.3168811522765921810538520700</v>
      </c>
      <c r="I20" s="255">
        <v>141.77093244529019980970504282</v>
      </c>
      <c r="J20" s="243">
        <v>26.966321100652248522099060290</v>
      </c>
      <c r="K20" s="255">
        <v>147.35848288372275870977162385</v>
      </c>
      <c r="L20" s="243">
        <v>2.3168811522765921810538520700</v>
      </c>
      <c r="M20" s="540"/>
      <c r="N20" s="242">
        <v>32.881963251531186200574976040</v>
      </c>
      <c r="O20" s="178"/>
      <c r="P20" s="178">
        <v>40.273833391760576972313364350</v>
      </c>
      <c r="Q20" s="178"/>
      <c r="R20" s="178">
        <v>29.900403845877466549776519450</v>
      </c>
      <c r="S20" s="178"/>
      <c r="T20" s="249">
        <v>40.273833391760576972313364350</v>
      </c>
    </row>
    <row r="21" ht="20.1" customHeight="1">
      <c r="B21" s="730" t="s">
        <v>178</v>
      </c>
      <c r="C21" s="941"/>
      <c r="D21" s="345"/>
      <c r="E21" s="254">
        <v>112.50788458263101327898795435</v>
      </c>
      <c r="F21" s="241">
        <v>35.742201734329685474209195550</v>
      </c>
      <c r="G21" s="254">
        <v>102.86248529109827202140600543</v>
      </c>
      <c r="H21" s="241">
        <v>0.7474141469785135298914455200</v>
      </c>
      <c r="I21" s="254">
        <v>102.92058626745839257338797357</v>
      </c>
      <c r="J21" s="241">
        <v>27.694055492229853779130925210</v>
      </c>
      <c r="K21" s="254">
        <v>102.86248529109827202140600543</v>
      </c>
      <c r="L21" s="241">
        <v>0.7474141469785135298914455200</v>
      </c>
      <c r="M21" s="540"/>
      <c r="N21" s="240">
        <v>51.367713602460728795327460060</v>
      </c>
      <c r="O21" s="179"/>
      <c r="P21" s="179">
        <v>50.682543616424958458567515020</v>
      </c>
      <c r="Q21" s="179"/>
      <c r="R21" s="179">
        <v>46.831914482106510546981730440</v>
      </c>
      <c r="S21" s="179"/>
      <c r="T21" s="248">
        <v>50.682543616424958458567515020</v>
      </c>
    </row>
    <row r="22" ht="20.1" customHeight="1">
      <c r="B22" s="532" t="s">
        <v>179</v>
      </c>
      <c r="C22" s="345"/>
      <c r="D22" s="345"/>
      <c r="E22" s="255">
        <v>140.89348318680322668358560682</v>
      </c>
      <c r="F22" s="243">
        <v>37.453712558212110578081310730</v>
      </c>
      <c r="G22" s="255">
        <v>127.82377043907835998507673901</v>
      </c>
      <c r="H22" s="243">
        <v>-0.193736568440139106410488100</v>
      </c>
      <c r="I22" s="255">
        <v>129.44369035946141669710777434</v>
      </c>
      <c r="J22" s="243">
        <v>30.710051980933072588677021900</v>
      </c>
      <c r="K22" s="255">
        <v>127.82377043907835998507673901</v>
      </c>
      <c r="L22" s="243">
        <v>-0.193736568440139106410488100</v>
      </c>
      <c r="M22" s="540"/>
      <c r="N22" s="242">
        <v>32.918102305857407898224224750</v>
      </c>
      <c r="O22" s="178"/>
      <c r="P22" s="178">
        <v>53.931154666838293174380783110</v>
      </c>
      <c r="Q22" s="178"/>
      <c r="R22" s="178">
        <v>30.139865388945880351289814100</v>
      </c>
      <c r="S22" s="178"/>
      <c r="T22" s="249">
        <v>53.931154666838293174380783110</v>
      </c>
    </row>
    <row r="23" ht="20.1" customHeight="1">
      <c r="B23" s="726" t="s">
        <v>74</v>
      </c>
      <c r="C23" s="349"/>
      <c r="D23" s="345"/>
      <c r="E23" s="256">
        <v>112.94650754030161206448257931</v>
      </c>
      <c r="F23" s="245">
        <v>37.744808056700265956310125780</v>
      </c>
      <c r="G23" s="256">
        <v>105.85886652521366673937615261</v>
      </c>
      <c r="H23" s="245">
        <v>-4.62592192607047201962389400</v>
      </c>
      <c r="I23" s="256">
        <v>106.83451166210530615579428945</v>
      </c>
      <c r="J23" s="245">
        <v>32.120624397892580390704881970</v>
      </c>
      <c r="K23" s="256">
        <v>105.85886652521366673937615261</v>
      </c>
      <c r="L23" s="245">
        <v>-4.62592192607047201962389400</v>
      </c>
      <c r="M23" s="540"/>
      <c r="N23" s="244">
        <v>54.532304725168756027000964320</v>
      </c>
      <c r="O23" s="250"/>
      <c r="P23" s="250">
        <v>37.157871092660176753326937280</v>
      </c>
      <c r="Q23" s="250"/>
      <c r="R23" s="250">
        <v>19.582844861273935130910511920</v>
      </c>
      <c r="S23" s="250"/>
      <c r="T23" s="251">
        <v>37.157871092660176753326937280</v>
      </c>
    </row>
    <row r="24" ht="9.95" customHeight="1">
      <c r="B24" s="54"/>
      <c r="C24" s="54"/>
      <c r="D24" s="54"/>
      <c r="E24" s="535"/>
      <c r="F24" s="535"/>
      <c r="G24" s="535"/>
      <c r="H24" s="535"/>
      <c r="I24" s="535"/>
      <c r="J24" s="535"/>
      <c r="K24" s="535"/>
      <c r="L24" s="535"/>
      <c r="M24" s="156"/>
      <c r="N24" s="156"/>
      <c r="O24" s="156"/>
      <c r="P24" s="156"/>
      <c r="Q24" s="156"/>
      <c r="R24" s="156"/>
      <c r="S24" s="156"/>
      <c r="T24" s="156"/>
    </row>
    <row r="25" s="122" customFormat="1" ht="21" customHeight="1">
      <c r="B25" s="163"/>
      <c r="C25" s="163"/>
      <c r="D25" s="237"/>
      <c r="E25" s="719" t="s">
        <v>10</v>
      </c>
      <c r="F25" s="719"/>
      <c r="G25" s="719"/>
      <c r="H25" s="719"/>
      <c r="I25" s="719"/>
      <c r="J25" s="719"/>
      <c r="K25" s="719"/>
      <c r="L25" s="942"/>
      <c r="M25" s="537"/>
      <c r="N25" s="719" t="s">
        <v>38</v>
      </c>
      <c r="O25" s="719"/>
      <c r="P25" s="719"/>
      <c r="Q25" s="719"/>
      <c r="R25" s="719"/>
      <c r="S25" s="719"/>
      <c r="T25" s="942"/>
      <c r="V25" s="236"/>
      <c r="W25" s="236"/>
      <c r="X25" s="236"/>
      <c r="Y25" s="236"/>
      <c r="Z25" s="236"/>
      <c r="AA25" s="236"/>
      <c r="AB25" s="236"/>
      <c r="AC25" s="236"/>
      <c r="AD25" s="236"/>
      <c r="AE25" s="236"/>
      <c r="AF25" s="236"/>
      <c r="AG25" s="236"/>
      <c r="AH25" s="236"/>
      <c r="AI25" s="236"/>
    </row>
    <row r="26" s="122" customFormat="1" ht="19.5" customHeight="1">
      <c r="B26" s="163"/>
      <c r="C26" s="163"/>
      <c r="D26" s="237"/>
      <c r="E26" s="749" t="s">
        <v>42</v>
      </c>
      <c r="F26" s="711" t="s">
        <v>24</v>
      </c>
      <c r="G26" s="749" t="s">
        <v>37</v>
      </c>
      <c r="H26" s="711" t="s">
        <v>24</v>
      </c>
      <c r="I26" s="749" t="s">
        <v>44</v>
      </c>
      <c r="J26" s="711" t="s">
        <v>24</v>
      </c>
      <c r="K26" s="749" t="s">
        <v>45</v>
      </c>
      <c r="L26" s="711" t="s">
        <v>24</v>
      </c>
      <c r="M26" s="538"/>
      <c r="N26" s="754" t="s">
        <v>63</v>
      </c>
      <c r="O26" s="710" t="s">
        <v>64</v>
      </c>
      <c r="P26" s="754"/>
      <c r="Q26" s="710" t="s">
        <v>65</v>
      </c>
      <c r="R26" s="754"/>
      <c r="S26" s="710" t="s">
        <v>66</v>
      </c>
      <c r="T26" s="754"/>
      <c r="V26" s="236"/>
      <c r="W26" s="236"/>
      <c r="X26" s="236"/>
      <c r="Y26" s="236"/>
      <c r="Z26" s="236"/>
      <c r="AA26" s="236"/>
      <c r="AB26" s="236"/>
      <c r="AC26" s="236"/>
      <c r="AD26" s="236"/>
      <c r="AE26" s="236"/>
      <c r="AF26" s="236"/>
      <c r="AG26" s="236"/>
      <c r="AH26" s="236"/>
      <c r="AI26" s="236"/>
    </row>
    <row r="27" s="122" customFormat="1" ht="25.5" customHeight="1">
      <c r="B27" s="163"/>
      <c r="C27" s="163"/>
      <c r="D27" s="237"/>
      <c r="E27" s="940"/>
      <c r="F27" s="939"/>
      <c r="G27" s="940"/>
      <c r="H27" s="939"/>
      <c r="I27" s="940"/>
      <c r="J27" s="939"/>
      <c r="K27" s="940"/>
      <c r="L27" s="939"/>
      <c r="M27" s="539"/>
      <c r="N27" s="944"/>
      <c r="O27" s="845"/>
      <c r="P27" s="944"/>
      <c r="Q27" s="845"/>
      <c r="R27" s="944"/>
      <c r="S27" s="845"/>
      <c r="T27" s="944"/>
      <c r="V27" s="236"/>
      <c r="W27" s="236"/>
      <c r="X27" s="236"/>
      <c r="Y27" s="236"/>
      <c r="Z27" s="236"/>
      <c r="AA27" s="236"/>
      <c r="AB27" s="236"/>
      <c r="AC27" s="236"/>
      <c r="AD27" s="236"/>
      <c r="AE27" s="236"/>
      <c r="AF27" s="236"/>
      <c r="AG27" s="236"/>
      <c r="AH27" s="236"/>
      <c r="AI27" s="236"/>
    </row>
    <row r="28" ht="20.1" customHeight="1">
      <c r="B28" s="736" t="s">
        <v>175</v>
      </c>
      <c r="C28" s="348"/>
      <c r="D28" s="345"/>
      <c r="E28" s="253">
        <v>90.56908094948265368228849665</v>
      </c>
      <c r="F28" s="239">
        <v>63.147277132595638460831341530</v>
      </c>
      <c r="G28" s="253">
        <v>80.64192297751356939777720341</v>
      </c>
      <c r="H28" s="239">
        <v>58.176578858446307190330678770</v>
      </c>
      <c r="I28" s="253">
        <v>81.14950779327317473338802297</v>
      </c>
      <c r="J28" s="239">
        <v>62.755304555709561021108880670</v>
      </c>
      <c r="K28" s="253">
        <v>80.64192297751356939777720341</v>
      </c>
      <c r="L28" s="239">
        <v>58.176578858446307190330678770</v>
      </c>
      <c r="M28" s="540"/>
      <c r="N28" s="238">
        <v>63.147277132739093729785437840</v>
      </c>
      <c r="O28" s="246"/>
      <c r="P28" s="246">
        <v>57.744402413461509293161555710</v>
      </c>
      <c r="Q28" s="246"/>
      <c r="R28" s="246">
        <v>62.755304555634849958764625190</v>
      </c>
      <c r="S28" s="246"/>
      <c r="T28" s="247">
        <v>57.744402413461509293161555710</v>
      </c>
    </row>
    <row r="29" ht="20.1" customHeight="1">
      <c r="B29" s="730" t="s">
        <v>176</v>
      </c>
      <c r="C29" s="941"/>
      <c r="D29" s="345"/>
      <c r="E29" s="254">
        <v>136.09226444739038640938773506</v>
      </c>
      <c r="F29" s="241">
        <v>79.23654515367210980013989708</v>
      </c>
      <c r="G29" s="254">
        <v>115.32642502899179452033983278</v>
      </c>
      <c r="H29" s="241">
        <v>50.446423185068830210680693160</v>
      </c>
      <c r="I29" s="254">
        <v>110.58761168914078124079028965</v>
      </c>
      <c r="J29" s="241">
        <v>74.244800883991824266476629210</v>
      </c>
      <c r="K29" s="254">
        <v>115.32642502899179452033983278</v>
      </c>
      <c r="L29" s="241">
        <v>50.446423185068830210680693160</v>
      </c>
      <c r="M29" s="540"/>
      <c r="N29" s="240">
        <v>84.45866254065700049079550465</v>
      </c>
      <c r="O29" s="179"/>
      <c r="P29" s="179">
        <v>59.890809008912782289709632830</v>
      </c>
      <c r="Q29" s="179"/>
      <c r="R29" s="179">
        <v>80.41153109860378712363445836</v>
      </c>
      <c r="S29" s="179"/>
      <c r="T29" s="248">
        <v>59.890809008912782289709632830</v>
      </c>
    </row>
    <row r="30" ht="20.1" customHeight="1">
      <c r="B30" s="532" t="s">
        <v>177</v>
      </c>
      <c r="C30" s="345"/>
      <c r="D30" s="345"/>
      <c r="E30" s="255">
        <v>121.15104910077076791321724236</v>
      </c>
      <c r="F30" s="243">
        <v>74.312716202832243413448477600</v>
      </c>
      <c r="G30" s="255">
        <v>106.02849840384693094112417667</v>
      </c>
      <c r="H30" s="243">
        <v>43.088838034498541513473845080</v>
      </c>
      <c r="I30" s="255">
        <v>102.7166498332692061049121457</v>
      </c>
      <c r="J30" s="243">
        <v>64.929763857833920468637234430</v>
      </c>
      <c r="K30" s="255">
        <v>106.02849840384693094112417667</v>
      </c>
      <c r="L30" s="243">
        <v>43.088838034498541513473845080</v>
      </c>
      <c r="M30" s="540"/>
      <c r="N30" s="242">
        <v>74.312716202795633818074840370</v>
      </c>
      <c r="O30" s="178"/>
      <c r="P30" s="178">
        <v>43.523811399201231600991035120</v>
      </c>
      <c r="Q30" s="178"/>
      <c r="R30" s="178">
        <v>64.929763857928886187705074490</v>
      </c>
      <c r="S30" s="178"/>
      <c r="T30" s="249">
        <v>43.523811399201231600991035120</v>
      </c>
    </row>
    <row r="31" ht="20.1" customHeight="1">
      <c r="B31" s="730" t="s">
        <v>178</v>
      </c>
      <c r="C31" s="941"/>
      <c r="D31" s="345"/>
      <c r="E31" s="254">
        <v>86.86463311779589541748664605</v>
      </c>
      <c r="F31" s="241">
        <v>96.25636032382743686967516112</v>
      </c>
      <c r="G31" s="254">
        <v>72.796830391617290860961194503</v>
      </c>
      <c r="H31" s="241">
        <v>41.084542652640744070008015300</v>
      </c>
      <c r="I31" s="254">
        <v>75.211246042708193274743005219</v>
      </c>
      <c r="J31" s="241">
        <v>77.026045311071263531863542830</v>
      </c>
      <c r="K31" s="254">
        <v>72.796830391617290860961194503</v>
      </c>
      <c r="L31" s="241">
        <v>41.084542652640744070008015300</v>
      </c>
      <c r="M31" s="540"/>
      <c r="N31" s="240">
        <v>105.46986715885206508070733632</v>
      </c>
      <c r="O31" s="179"/>
      <c r="P31" s="179">
        <v>51.808766264433874067325176200</v>
      </c>
      <c r="Q31" s="179"/>
      <c r="R31" s="179">
        <v>87.49562635908534627466350675</v>
      </c>
      <c r="S31" s="179"/>
      <c r="T31" s="248">
        <v>51.808766264433874067325176200</v>
      </c>
    </row>
    <row r="32" ht="20.1" customHeight="1">
      <c r="B32" s="532" t="s">
        <v>179</v>
      </c>
      <c r="C32" s="345"/>
      <c r="D32" s="345"/>
      <c r="E32" s="255">
        <v>113.14179864912076394549901013</v>
      </c>
      <c r="F32" s="243">
        <v>88.22476431408319457101341195</v>
      </c>
      <c r="G32" s="255">
        <v>96.099597282655347218276186</v>
      </c>
      <c r="H32" s="243">
        <v>43.809970136122590671374347100</v>
      </c>
      <c r="I32" s="255">
        <v>99.0732616543713702715429289</v>
      </c>
      <c r="J32" s="243">
        <v>75.248978812541364794834378580</v>
      </c>
      <c r="K32" s="255">
        <v>96.099597282655347218276186</v>
      </c>
      <c r="L32" s="243">
        <v>43.809970136122590671374347100</v>
      </c>
      <c r="M32" s="540"/>
      <c r="N32" s="242">
        <v>82.70086628127144224207781511</v>
      </c>
      <c r="O32" s="178"/>
      <c r="P32" s="178">
        <v>53.632933730025190078508101950</v>
      </c>
      <c r="Q32" s="178"/>
      <c r="R32" s="178">
        <v>70.105885697884846271699628500</v>
      </c>
      <c r="S32" s="178"/>
      <c r="T32" s="249">
        <v>53.632933730025190078508101950</v>
      </c>
    </row>
    <row r="33" ht="20.1" customHeight="1">
      <c r="B33" s="726" t="s">
        <v>74</v>
      </c>
      <c r="C33" s="349"/>
      <c r="D33" s="345"/>
      <c r="E33" s="256">
        <v>84.41357714729887291099883405</v>
      </c>
      <c r="F33" s="245">
        <v>112.86022652914025736615588473</v>
      </c>
      <c r="G33" s="256">
        <v>70.484988017824723551741211421</v>
      </c>
      <c r="H33" s="245">
        <v>30.813055060563156014461485680</v>
      </c>
      <c r="I33" s="256">
        <v>68.502244106862231534834992145</v>
      </c>
      <c r="J33" s="245">
        <v>57.993601303602055217974568690</v>
      </c>
      <c r="K33" s="256">
        <v>70.484988017824723551741211421</v>
      </c>
      <c r="L33" s="245">
        <v>30.813055060563156014461485680</v>
      </c>
      <c r="M33" s="540"/>
      <c r="N33" s="244">
        <v>112.86022652925791390089635549</v>
      </c>
      <c r="O33" s="250"/>
      <c r="P33" s="250">
        <v>30.813055060482063499536281550</v>
      </c>
      <c r="Q33" s="250"/>
      <c r="R33" s="250">
        <v>57.993601303549944036868287180</v>
      </c>
      <c r="S33" s="250"/>
      <c r="T33" s="251">
        <v>30.813055060482063499536281550</v>
      </c>
    </row>
    <row r="34" ht="9.95" customHeight="1">
      <c r="B34" s="54"/>
      <c r="C34" s="54"/>
      <c r="D34" s="54"/>
      <c r="E34" s="535"/>
      <c r="F34" s="535"/>
      <c r="G34" s="535"/>
      <c r="H34" s="535"/>
      <c r="I34" s="535"/>
      <c r="J34" s="535"/>
      <c r="K34" s="535"/>
      <c r="L34" s="535"/>
      <c r="M34" s="156"/>
      <c r="N34" s="156"/>
      <c r="O34" s="156"/>
      <c r="P34" s="156"/>
      <c r="Q34" s="156"/>
      <c r="R34" s="156"/>
      <c r="S34" s="156"/>
      <c r="T34" s="156"/>
    </row>
    <row r="35" ht="21" customHeight="1">
      <c r="B35" s="9"/>
      <c r="C35" s="155"/>
      <c r="D35" s="252"/>
      <c r="E35" s="719" t="s">
        <v>30</v>
      </c>
      <c r="F35" s="719"/>
      <c r="G35" s="719"/>
      <c r="H35" s="719"/>
      <c r="I35" s="719"/>
      <c r="J35" s="719"/>
      <c r="K35" s="719"/>
      <c r="L35" s="942"/>
      <c r="M35" s="124"/>
      <c r="N35" s="756" t="s">
        <v>56</v>
      </c>
      <c r="O35" s="756"/>
      <c r="P35" s="756"/>
      <c r="Q35" s="756"/>
      <c r="R35" s="756"/>
      <c r="S35" s="756"/>
      <c r="T35" s="756"/>
      <c r="U35" s="125"/>
    </row>
    <row r="36" ht="24.95" customHeight="1">
      <c r="B36" s="9"/>
      <c r="C36" s="155"/>
      <c r="D36" s="252"/>
      <c r="E36" s="745" t="s">
        <v>31</v>
      </c>
      <c r="F36" s="747"/>
      <c r="G36" s="746"/>
      <c r="H36" s="745" t="s">
        <v>32</v>
      </c>
      <c r="I36" s="747"/>
      <c r="J36" s="746"/>
      <c r="K36" s="745" t="s">
        <v>36</v>
      </c>
      <c r="L36" s="746"/>
      <c r="M36" s="124"/>
      <c r="N36" s="741"/>
      <c r="O36" s="741"/>
      <c r="P36" s="741"/>
      <c r="Q36" s="741"/>
      <c r="R36" s="741"/>
      <c r="S36" s="741"/>
      <c r="T36" s="741"/>
      <c r="U36" s="123"/>
    </row>
    <row r="37" ht="24.95" customHeight="1">
      <c r="B37" s="9"/>
      <c r="C37" s="155"/>
      <c r="D37" s="252"/>
      <c r="E37" s="745" t="s">
        <v>33</v>
      </c>
      <c r="F37" s="746"/>
      <c r="G37" s="257" t="s">
        <v>34</v>
      </c>
      <c r="H37" s="745" t="s">
        <v>33</v>
      </c>
      <c r="I37" s="746"/>
      <c r="J37" s="257" t="s">
        <v>34</v>
      </c>
      <c r="K37" s="745" t="s">
        <v>34</v>
      </c>
      <c r="L37" s="746"/>
      <c r="M37" s="124"/>
      <c r="N37" s="741"/>
      <c r="O37" s="741"/>
      <c r="P37" s="741"/>
      <c r="Q37" s="741"/>
      <c r="R37" s="741"/>
      <c r="S37" s="741"/>
      <c r="T37" s="741"/>
      <c r="U37" s="123"/>
    </row>
    <row r="38" ht="18.95" customHeight="1">
      <c r="B38" s="743" t="s">
        <v>176</v>
      </c>
      <c r="C38" s="945"/>
      <c r="D38" s="54"/>
      <c r="E38" s="769">
        <v>153</v>
      </c>
      <c r="F38" s="769"/>
      <c r="G38" s="258">
        <v>13140</v>
      </c>
      <c r="H38" s="758">
        <v>86</v>
      </c>
      <c r="I38" s="758"/>
      <c r="J38" s="259">
        <v>10406</v>
      </c>
      <c r="K38" s="761">
        <v>79.193302891933028919330289190</v>
      </c>
      <c r="L38" s="762"/>
      <c r="N38" s="692"/>
      <c r="O38" s="741"/>
      <c r="P38" s="741"/>
      <c r="Q38" s="692"/>
      <c r="R38" s="692"/>
      <c r="S38" s="741"/>
      <c r="T38" s="741"/>
      <c r="U38" s="123"/>
    </row>
    <row r="39" ht="18.95" customHeight="1">
      <c r="B39" s="532" t="s">
        <v>177</v>
      </c>
      <c r="C39" s="345"/>
      <c r="D39" s="54"/>
      <c r="E39" s="772">
        <v>30</v>
      </c>
      <c r="F39" s="772"/>
      <c r="G39" s="90">
        <v>2712</v>
      </c>
      <c r="H39" s="765">
        <v>17</v>
      </c>
      <c r="I39" s="765"/>
      <c r="J39" s="54">
        <v>2078</v>
      </c>
      <c r="K39" s="766">
        <v>76.622418879056047197640117990</v>
      </c>
      <c r="L39" s="767"/>
      <c r="N39" s="693"/>
      <c r="O39" s="740"/>
      <c r="P39" s="740"/>
      <c r="Q39" s="740"/>
      <c r="R39" s="740"/>
      <c r="S39" s="740"/>
      <c r="T39" s="740"/>
      <c r="U39" s="123"/>
    </row>
    <row r="40" ht="18.95" customHeight="1">
      <c r="B40" s="730" t="s">
        <v>178</v>
      </c>
      <c r="C40" s="941"/>
      <c r="D40" s="54"/>
      <c r="E40" s="770">
        <v>77</v>
      </c>
      <c r="F40" s="770"/>
      <c r="G40" s="126">
        <v>7114</v>
      </c>
      <c r="H40" s="771">
        <v>58</v>
      </c>
      <c r="I40" s="771"/>
      <c r="J40" s="120">
        <v>6430</v>
      </c>
      <c r="K40" s="759">
        <v>90.38515603036266516727579421</v>
      </c>
      <c r="L40" s="760"/>
      <c r="N40" s="763"/>
      <c r="O40" s="763"/>
      <c r="P40" s="763"/>
      <c r="Q40" s="763"/>
      <c r="R40" s="763"/>
      <c r="S40" s="763"/>
      <c r="T40" s="763"/>
      <c r="U40" s="123"/>
    </row>
    <row r="41" ht="18.95" customHeight="1">
      <c r="B41" s="532" t="s">
        <v>179</v>
      </c>
      <c r="C41" s="345"/>
      <c r="D41" s="54"/>
      <c r="E41" s="772">
        <v>16</v>
      </c>
      <c r="F41" s="772"/>
      <c r="G41" s="90">
        <v>2216</v>
      </c>
      <c r="H41" s="765">
        <v>16</v>
      </c>
      <c r="I41" s="765"/>
      <c r="J41" s="54">
        <v>2216</v>
      </c>
      <c r="K41" s="766">
        <v>100</v>
      </c>
      <c r="L41" s="767"/>
      <c r="N41" s="763"/>
      <c r="O41" s="763"/>
      <c r="P41" s="763"/>
      <c r="Q41" s="763"/>
      <c r="R41" s="763"/>
      <c r="S41" s="763"/>
      <c r="T41" s="763"/>
      <c r="U41" s="123"/>
    </row>
    <row r="42" ht="18.95" customHeight="1">
      <c r="B42" s="726" t="s">
        <v>74</v>
      </c>
      <c r="C42" s="349"/>
      <c r="D42" s="54"/>
      <c r="E42" s="768">
        <v>4</v>
      </c>
      <c r="F42" s="768"/>
      <c r="G42" s="260">
        <v>415</v>
      </c>
      <c r="H42" s="764">
        <v>4</v>
      </c>
      <c r="I42" s="764"/>
      <c r="J42" s="260">
        <v>415</v>
      </c>
      <c r="K42" s="774">
        <v>100</v>
      </c>
      <c r="L42" s="775"/>
      <c r="N42" s="763"/>
      <c r="O42" s="763"/>
      <c r="P42" s="763"/>
      <c r="Q42" s="763"/>
      <c r="R42" s="763"/>
      <c r="S42" s="763"/>
      <c r="T42" s="763"/>
      <c r="U42" s="123"/>
    </row>
    <row r="43" ht="15" customHeight="1">
      <c r="B43" s="2"/>
      <c r="C43" s="44"/>
      <c r="D43" s="44"/>
      <c r="E43" s="16"/>
      <c r="F43" s="19"/>
      <c r="G43" s="123"/>
      <c r="H43" s="124"/>
      <c r="I43" s="124"/>
      <c r="J43" s="124"/>
      <c r="K43" s="125"/>
      <c r="L43" s="123"/>
      <c r="M43" s="124"/>
      <c r="N43" s="125"/>
      <c r="O43" s="125"/>
      <c r="P43" s="124"/>
      <c r="Q43" s="124"/>
      <c r="R43" s="123"/>
      <c r="S43" s="123"/>
      <c r="T43" s="123"/>
      <c r="U43" s="123"/>
    </row>
    <row r="44" ht="39.95" customHeight="1">
      <c r="B44" s="933" t="s">
        <v>126</v>
      </c>
      <c r="C44" s="933"/>
      <c r="D44" s="933"/>
      <c r="E44" s="933"/>
      <c r="F44" s="933"/>
      <c r="G44" s="933"/>
      <c r="H44" s="933"/>
      <c r="I44" s="933"/>
      <c r="J44" s="933"/>
      <c r="K44" s="933"/>
      <c r="L44" s="933"/>
      <c r="M44" s="933"/>
      <c r="N44" s="933"/>
      <c r="O44" s="933"/>
      <c r="P44" s="933"/>
      <c r="Q44" s="933"/>
      <c r="R44" s="933"/>
      <c r="S44" s="933"/>
      <c r="T44" s="933"/>
      <c r="U44" s="2"/>
    </row>
    <row r="45" ht="12" customHeight="1">
      <c r="B45" s="2"/>
      <c r="C45" s="2"/>
      <c r="D45" s="2"/>
      <c r="E45" s="2"/>
      <c r="F45" s="2"/>
      <c r="G45" s="2"/>
      <c r="H45" s="2"/>
      <c r="I45" s="2"/>
      <c r="J45" s="2"/>
      <c r="K45" s="2"/>
      <c r="L45" s="2"/>
      <c r="M45" s="2"/>
      <c r="N45" s="2"/>
      <c r="O45" s="2"/>
      <c r="R45" s="2"/>
      <c r="S45" s="2"/>
      <c r="T45" s="2"/>
      <c r="U45" s="2"/>
    </row>
    <row r="46" s="236" customFormat="1" ht="18" customHeight="1">
      <c r="A46" s="23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106">
    <mergeCell ref="H40:I40"/>
    <mergeCell ref="H39:I39"/>
    <mergeCell ref="K42:L42"/>
    <mergeCell ref="K41:L41"/>
    <mergeCell ref="F16:F17"/>
    <mergeCell ref="G16:G17"/>
    <mergeCell ref="B7:C7"/>
    <mergeCell ref="K36:L36"/>
    <mergeCell ref="B31:C31"/>
    <mergeCell ref="H36:J36"/>
    <mergeCell ref="E39:F39"/>
    <mergeCell ref="L6:L7"/>
    <mergeCell ref="E6:E7"/>
    <mergeCell ref="F6:F7"/>
    <mergeCell ref="H16:H17"/>
    <mergeCell ref="E15:L15"/>
    <mergeCell ref="I6:I7"/>
    <mergeCell ref="J6:J7"/>
    <mergeCell ref="K6:K7"/>
    <mergeCell ref="I16:I17"/>
    <mergeCell ref="J16:J17"/>
    <mergeCell ref="K16:K17"/>
    <mergeCell ref="L16:L17"/>
    <mergeCell ref="E35:L35"/>
    <mergeCell ref="B44:T44"/>
    <mergeCell ref="J26:J27"/>
    <mergeCell ref="K26:K27"/>
    <mergeCell ref="E25:L25"/>
    <mergeCell ref="E26:E27"/>
    <mergeCell ref="F26:F27"/>
    <mergeCell ref="G26:G27"/>
    <mergeCell ref="H26:H27"/>
    <mergeCell ref="I26:I27"/>
    <mergeCell ref="H38:I38"/>
    <mergeCell ref="K40:L40"/>
    <mergeCell ref="K38:L38"/>
    <mergeCell ref="N40:T42"/>
    <mergeCell ref="N37:P37"/>
    <mergeCell ref="H37:I37"/>
    <mergeCell ref="H42:I42"/>
    <mergeCell ref="H41:I41"/>
    <mergeCell ref="Q37:T37"/>
    <mergeCell ref="K39:L39"/>
    <mergeCell ref="E42:F42"/>
    <mergeCell ref="E38:F38"/>
    <mergeCell ref="E40:F40"/>
    <mergeCell ref="E41:F41"/>
    <mergeCell ref="E37:F37"/>
    <mergeCell ref="L26:L27"/>
    <mergeCell ref="E36:G36"/>
    <mergeCell ref="E16:E17"/>
    <mergeCell ref="G6:G7"/>
    <mergeCell ref="N15:T15"/>
    <mergeCell ref="N6:N7"/>
    <mergeCell ref="N16:N17"/>
    <mergeCell ref="O16:P17"/>
    <mergeCell ref="Q16:R17"/>
    <mergeCell ref="S16:T17"/>
    <mergeCell ref="N36:T36"/>
    <mergeCell ref="N25:T25"/>
    <mergeCell ref="N35:T35"/>
    <mergeCell ref="N26:N27"/>
    <mergeCell ref="O26:P27"/>
    <mergeCell ref="Q26:R27"/>
    <mergeCell ref="S26:T27"/>
    <mergeCell ref="S39:T39"/>
    <mergeCell ref="Q39:R39"/>
    <mergeCell ref="O39:P39"/>
    <mergeCell ref="O38:P38"/>
    <mergeCell ref="Q38:R38"/>
    <mergeCell ref="S38:T38"/>
    <mergeCell ref="B38:C38"/>
    <mergeCell ref="B33:C33"/>
    <mergeCell ref="B32:C32"/>
    <mergeCell ref="K37:L37"/>
    <mergeCell ref="B42:C42"/>
    <mergeCell ref="B41:C41"/>
    <mergeCell ref="B40:C40"/>
    <mergeCell ref="B39:C39"/>
    <mergeCell ref="B21:C21"/>
    <mergeCell ref="B20:C20"/>
    <mergeCell ref="B19:C19"/>
    <mergeCell ref="B13:C13"/>
    <mergeCell ref="B30:C30"/>
    <mergeCell ref="B29:C29"/>
    <mergeCell ref="B23:C23"/>
    <mergeCell ref="B22:C22"/>
    <mergeCell ref="B25:C25"/>
    <mergeCell ref="B28:C28"/>
    <mergeCell ref="B18:C18"/>
    <mergeCell ref="B4:T4"/>
    <mergeCell ref="B3:T3"/>
    <mergeCell ref="B2:T2"/>
    <mergeCell ref="B12:C12"/>
    <mergeCell ref="B11:C11"/>
    <mergeCell ref="B10:C10"/>
    <mergeCell ref="B9:C9"/>
    <mergeCell ref="O6:P7"/>
    <mergeCell ref="S6:T7"/>
    <mergeCell ref="Q6:R7"/>
    <mergeCell ref="N5:T5"/>
    <mergeCell ref="B5:C5"/>
    <mergeCell ref="B8:C8"/>
    <mergeCell ref="E5:L5"/>
    <mergeCell ref="B6:C6"/>
    <mergeCell ref="H6:H7"/>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22" max="1048575" man="1"/>
  </colBreaks>
</worksheet>
</file>

<file path=xl/worksheets/sheet3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
    <pageSetUpPr fitToPage="1"/>
  </sheetPr>
  <dimension ref="A1:AO79"/>
  <sheetViews>
    <sheetView showGridLines="0" workbookViewId="0"/>
  </sheetViews>
  <sheetFormatPr defaultRowHeight="12.75"/>
  <cols>
    <col min="1" max="1" width="2.7109375" customWidth="1"/>
    <col min="2" max="2" width="19.5703125" customWidth="1"/>
    <col min="3" max="3" width="4.42578125" customWidth="1"/>
    <col min="4" max="4" width="12.28515625" customWidth="1"/>
    <col min="5" max="5" width="9.42578125" customWidth="1"/>
    <col min="6" max="6" width="7.7109375" customWidth="1"/>
    <col min="7" max="7" width="2.7109375" customWidth="1"/>
    <col min="8" max="8" width="12.28515625" customWidth="1"/>
    <col min="9" max="9" width="9.42578125" customWidth="1"/>
    <col min="10" max="10" width="7.7109375" customWidth="1"/>
    <col min="11" max="11" width="2.7109375" customWidth="1"/>
    <col min="12" max="12" width="12.28515625" customWidth="1"/>
    <col min="13" max="13" width="8.7109375" customWidth="1"/>
    <col min="14" max="14" width="7.7109375" customWidth="1"/>
    <col min="15" max="15" width="2.7109375" customWidth="1"/>
    <col min="16" max="16" width="12.28515625" customWidth="1"/>
    <col min="17" max="17" width="9.42578125" customWidth="1"/>
    <col min="18" max="18" width="7.7109375" customWidth="1"/>
    <col min="19" max="20" width="2.7109375" customWidth="1"/>
    <col min="21" max="41" width="9.140625" style="236" customWidth="1"/>
  </cols>
  <sheetData>
    <row r="1" ht="26.25" customHeight="1">
      <c r="B1" s="20" t="s">
        <v>139</v>
      </c>
      <c r="C1" s="12"/>
      <c r="D1" s="12"/>
      <c r="E1" s="12"/>
      <c r="F1" s="12"/>
      <c r="G1" s="12"/>
      <c r="H1" s="2"/>
      <c r="I1" s="2"/>
      <c r="J1" s="2"/>
      <c r="K1" s="2"/>
      <c r="L1" s="2"/>
      <c r="M1" s="2"/>
      <c r="N1" s="2"/>
      <c r="O1" s="2"/>
      <c r="P1" s="131"/>
      <c r="Q1" s="2"/>
      <c r="R1" s="2"/>
      <c r="S1" s="222"/>
      <c r="T1" s="2"/>
      <c r="U1" s="236"/>
    </row>
    <row r="2" ht="14.25" customHeight="1">
      <c r="B2" s="999" t="s">
        <v>170</v>
      </c>
      <c r="C2" s="999"/>
      <c r="D2" s="999"/>
      <c r="E2" s="999"/>
      <c r="F2" s="999"/>
      <c r="G2" s="999"/>
      <c r="H2" s="999"/>
      <c r="I2" s="999"/>
      <c r="J2" s="999"/>
      <c r="K2" s="999"/>
      <c r="L2" s="999"/>
      <c r="M2" s="999"/>
      <c r="N2" s="999"/>
      <c r="O2" s="999"/>
      <c r="P2" s="999"/>
      <c r="Q2" s="999"/>
      <c r="R2" s="999"/>
      <c r="S2" s="999"/>
      <c r="T2" s="2"/>
    </row>
    <row r="3" ht="14.25" customHeight="1">
      <c r="B3" s="1030" t="s">
        <v>171</v>
      </c>
      <c r="C3" s="1030"/>
      <c r="D3" s="1030"/>
      <c r="E3" s="1030"/>
      <c r="F3" s="1030"/>
      <c r="G3" s="1030"/>
      <c r="H3" s="1030"/>
      <c r="I3" s="1030"/>
      <c r="J3" s="1030"/>
      <c r="K3" s="1030"/>
      <c r="L3" s="1030"/>
      <c r="M3" s="1030"/>
      <c r="N3" s="1030"/>
      <c r="O3" s="1030"/>
      <c r="P3" s="1030"/>
      <c r="Q3" s="1030"/>
      <c r="R3" s="1030"/>
      <c r="S3" s="1030"/>
      <c r="T3" s="2"/>
    </row>
    <row r="4" ht="14.25" customHeight="1">
      <c r="B4" s="1030" t="s">
        <v>172</v>
      </c>
      <c r="C4" s="1030"/>
      <c r="D4" s="1030"/>
      <c r="E4" s="1030"/>
      <c r="F4" s="1030"/>
      <c r="G4" s="1030"/>
      <c r="H4" s="1030"/>
      <c r="I4" s="1030"/>
      <c r="J4" s="1030"/>
      <c r="K4" s="1030"/>
      <c r="L4" s="1030"/>
      <c r="M4" s="1030"/>
      <c r="N4" s="1030"/>
      <c r="O4" s="1030"/>
      <c r="P4" s="1030"/>
      <c r="Q4" s="1030"/>
      <c r="R4" s="1030"/>
      <c r="S4" s="1030"/>
      <c r="T4" s="2"/>
    </row>
    <row r="5" ht="15" customHeight="1">
      <c r="A5" s="14"/>
      <c r="B5" s="13"/>
      <c r="C5" s="2"/>
      <c r="D5" s="2"/>
      <c r="E5" s="2"/>
      <c r="F5" s="2"/>
      <c r="G5" s="2"/>
      <c r="H5" s="2"/>
      <c r="I5" s="2"/>
      <c r="J5" s="2"/>
      <c r="K5" s="2"/>
      <c r="L5" s="2"/>
      <c r="M5" s="2"/>
      <c r="N5" s="2"/>
      <c r="O5" s="2"/>
      <c r="P5" s="2"/>
      <c r="Q5" s="2"/>
      <c r="R5" s="2"/>
      <c r="S5" s="2"/>
      <c r="T5" s="2"/>
    </row>
    <row r="6" s="0" customFormat="1" ht="18" customHeight="1">
      <c r="A6" s="14"/>
      <c r="B6" s="1031" t="s">
        <v>173</v>
      </c>
      <c r="C6" s="1031"/>
      <c r="D6" s="1031"/>
      <c r="E6" s="1031"/>
      <c r="F6" s="1031"/>
      <c r="G6" s="1031"/>
      <c r="H6" s="1031"/>
      <c r="I6" s="1031"/>
      <c r="J6" s="1031"/>
      <c r="K6" s="1031"/>
      <c r="L6" s="1031"/>
      <c r="M6" s="1031"/>
      <c r="N6" s="1031"/>
      <c r="O6" s="1031"/>
      <c r="P6" s="1031"/>
      <c r="Q6" s="1031"/>
      <c r="R6" s="1031"/>
      <c r="S6" s="1031"/>
      <c r="T6" s="2"/>
      <c r="U6" s="236"/>
      <c r="V6" s="236"/>
      <c r="W6" s="236"/>
      <c r="X6" s="236"/>
      <c r="Y6" s="236"/>
      <c r="Z6" s="236"/>
      <c r="AA6" s="236"/>
      <c r="AB6" s="236"/>
      <c r="AC6" s="236"/>
      <c r="AD6" s="236"/>
      <c r="AE6" s="236"/>
      <c r="AF6" s="236"/>
      <c r="AG6" s="236"/>
      <c r="AH6" s="236"/>
      <c r="AI6" s="236"/>
      <c r="AJ6" s="236"/>
      <c r="AK6" s="236"/>
      <c r="AL6" s="236"/>
      <c r="AM6" s="236"/>
      <c r="AN6" s="236"/>
      <c r="AO6" s="236"/>
    </row>
    <row r="7" ht="15" customHeight="1">
      <c r="A7" s="14"/>
      <c r="B7" s="13"/>
      <c r="C7" s="2"/>
      <c r="D7" s="2"/>
      <c r="E7" s="2"/>
      <c r="F7" s="2"/>
      <c r="G7" s="2"/>
      <c r="H7" s="2"/>
      <c r="I7" s="2"/>
      <c r="J7" s="2"/>
      <c r="K7" s="2"/>
      <c r="L7" s="2"/>
      <c r="M7" s="2"/>
      <c r="N7" s="2"/>
      <c r="O7" s="2"/>
      <c r="P7" s="2"/>
      <c r="Q7" s="2"/>
      <c r="R7" s="2"/>
      <c r="S7" s="2"/>
      <c r="T7" s="2"/>
    </row>
    <row r="8" ht="15" customHeight="1">
      <c r="A8" s="2"/>
      <c r="B8" s="2"/>
      <c r="C8" s="15"/>
      <c r="D8" s="1032" t="s">
        <v>11</v>
      </c>
      <c r="E8" s="1032"/>
      <c r="F8" s="1032"/>
      <c r="G8" s="2"/>
      <c r="H8" s="1032" t="s">
        <v>13</v>
      </c>
      <c r="I8" s="1032"/>
      <c r="J8" s="1032"/>
      <c r="K8" s="2"/>
      <c r="L8" s="1032" t="s">
        <v>14</v>
      </c>
      <c r="M8" s="1032"/>
      <c r="N8" s="1032"/>
      <c r="O8" s="2"/>
      <c r="P8" s="1032" t="s">
        <v>12</v>
      </c>
      <c r="Q8" s="1032"/>
      <c r="R8" s="1032"/>
      <c r="S8" s="3"/>
      <c r="T8" s="2"/>
    </row>
    <row r="9" ht="15" customHeight="1">
      <c r="A9" s="2"/>
      <c r="B9" s="2"/>
      <c r="C9" s="2"/>
      <c r="D9" s="3"/>
      <c r="E9" s="3"/>
      <c r="F9" s="171" t="s">
        <v>24</v>
      </c>
      <c r="G9" s="50"/>
      <c r="H9" s="2"/>
      <c r="I9" s="2"/>
      <c r="J9" s="171" t="s">
        <v>24</v>
      </c>
      <c r="K9" s="2"/>
      <c r="L9" s="2"/>
      <c r="M9" s="2"/>
      <c r="N9" s="171" t="s">
        <v>24</v>
      </c>
      <c r="O9" s="2"/>
      <c r="P9" s="2"/>
      <c r="Q9" s="2"/>
      <c r="R9" s="171" t="s">
        <v>24</v>
      </c>
      <c r="S9" s="2"/>
      <c r="T9" s="2"/>
    </row>
    <row r="10" ht="15" customHeight="1">
      <c r="A10" s="2"/>
      <c r="B10" s="173" t="s">
        <v>22</v>
      </c>
      <c r="C10" s="45"/>
      <c r="D10" s="18" t="s">
        <v>19</v>
      </c>
      <c r="E10" s="113">
        <v>53.286670724284844796104686550</v>
      </c>
      <c r="F10" s="113">
        <v>2.5175644028854519851477825500</v>
      </c>
      <c r="G10" s="659"/>
      <c r="H10" s="18" t="s">
        <v>19</v>
      </c>
      <c r="I10" s="667">
        <v>18.867924528301886792452830190</v>
      </c>
      <c r="J10" s="113">
        <v>119.85815602948991499422129965</v>
      </c>
      <c r="K10" s="9"/>
      <c r="L10" s="18" t="s">
        <v>19</v>
      </c>
      <c r="M10" s="667">
        <v>0</v>
      </c>
      <c r="N10" s="113">
        <v>-100</v>
      </c>
      <c r="O10" s="9"/>
      <c r="P10" s="18" t="s">
        <v>19</v>
      </c>
      <c r="Q10" s="667">
        <v>72.154595252586731588557516740</v>
      </c>
      <c r="R10" s="113">
        <v>9.515011547305464448580997060</v>
      </c>
      <c r="S10" s="674"/>
      <c r="T10" s="9"/>
    </row>
    <row r="11" ht="15" customHeight="1">
      <c r="A11" s="2"/>
      <c r="B11" s="44"/>
      <c r="C11" s="45"/>
      <c r="D11" s="133" t="s">
        <v>16</v>
      </c>
      <c r="E11" s="92"/>
      <c r="F11" s="92"/>
      <c r="G11" s="661"/>
      <c r="H11" s="133" t="s">
        <v>16</v>
      </c>
      <c r="I11" s="668"/>
      <c r="J11" s="92"/>
      <c r="K11" s="120"/>
      <c r="L11" s="133" t="s">
        <v>16</v>
      </c>
      <c r="M11" s="668"/>
      <c r="N11" s="92"/>
      <c r="O11" s="120"/>
      <c r="P11" s="133" t="s">
        <v>16</v>
      </c>
      <c r="Q11" s="668">
        <v>74.737660318694131364166342790</v>
      </c>
      <c r="R11" s="92">
        <v>54.532304725203278673026041880</v>
      </c>
      <c r="S11" s="674"/>
      <c r="T11" s="9"/>
    </row>
    <row r="12" ht="15" customHeight="1">
      <c r="A12" s="2"/>
      <c r="B12" s="44"/>
      <c r="C12" s="45"/>
      <c r="D12" s="19" t="s">
        <v>97</v>
      </c>
      <c r="E12" s="113"/>
      <c r="F12" s="113"/>
      <c r="G12" s="113"/>
      <c r="H12" s="19" t="s">
        <v>97</v>
      </c>
      <c r="I12" s="667"/>
      <c r="J12" s="113"/>
      <c r="K12" s="9"/>
      <c r="L12" s="19" t="s">
        <v>97</v>
      </c>
      <c r="M12" s="667"/>
      <c r="N12" s="113"/>
      <c r="O12" s="9"/>
      <c r="P12" s="19" t="s">
        <v>97</v>
      </c>
      <c r="Q12" s="667">
        <v>96.54382401711162786134086873</v>
      </c>
      <c r="R12" s="113">
        <v>-29.131315460493180056151104240</v>
      </c>
      <c r="S12" s="667"/>
      <c r="T12" s="9"/>
    </row>
    <row r="13" ht="15" customHeight="1">
      <c r="A13" s="2"/>
      <c r="B13" s="17"/>
      <c r="C13" s="2"/>
      <c r="D13" s="2"/>
      <c r="E13" s="662"/>
      <c r="F13" s="659"/>
      <c r="G13" s="662"/>
      <c r="H13" s="2"/>
      <c r="I13" s="9"/>
      <c r="J13" s="659"/>
      <c r="K13" s="9"/>
      <c r="L13" s="2"/>
      <c r="M13" s="9"/>
      <c r="N13" s="659"/>
      <c r="O13" s="9"/>
      <c r="P13" s="2"/>
      <c r="Q13" s="674"/>
      <c r="R13" s="659"/>
      <c r="S13" s="674"/>
      <c r="T13" s="9"/>
    </row>
    <row r="14" ht="15" customHeight="1">
      <c r="A14" s="2"/>
      <c r="B14" s="173" t="s">
        <v>9</v>
      </c>
      <c r="C14" s="45"/>
      <c r="D14" s="18" t="s">
        <v>19</v>
      </c>
      <c r="E14" s="663">
        <v>134.41062250142775556824671616</v>
      </c>
      <c r="F14" s="113">
        <v>64.745850902287608216586430700</v>
      </c>
      <c r="G14" s="664"/>
      <c r="H14" s="53" t="s">
        <v>19</v>
      </c>
      <c r="I14" s="670">
        <v>100.41451612903225806451612903</v>
      </c>
      <c r="J14" s="113">
        <v>7.8286948264734615503014130600</v>
      </c>
      <c r="K14" s="671"/>
      <c r="L14" s="53" t="s">
        <v>19</v>
      </c>
      <c r="M14" s="670">
        <v>0</v>
      </c>
      <c r="N14" s="113">
        <v>-100</v>
      </c>
      <c r="O14" s="671"/>
      <c r="P14" s="53" t="s">
        <v>19</v>
      </c>
      <c r="Q14" s="670">
        <v>125.52087726697595951075495571</v>
      </c>
      <c r="R14" s="113">
        <v>48.972524248076105176999464840</v>
      </c>
      <c r="S14" s="675"/>
      <c r="T14" s="9"/>
    </row>
    <row r="15" ht="15" customHeight="1">
      <c r="A15" s="2"/>
      <c r="B15" s="44"/>
      <c r="C15" s="45"/>
      <c r="D15" s="133" t="s">
        <v>16</v>
      </c>
      <c r="E15" s="665"/>
      <c r="F15" s="92"/>
      <c r="G15" s="666"/>
      <c r="H15" s="143" t="s">
        <v>16</v>
      </c>
      <c r="I15" s="672"/>
      <c r="J15" s="92"/>
      <c r="K15" s="673"/>
      <c r="L15" s="143" t="s">
        <v>16</v>
      </c>
      <c r="M15" s="672"/>
      <c r="N15" s="92"/>
      <c r="O15" s="673"/>
      <c r="P15" s="143" t="s">
        <v>16</v>
      </c>
      <c r="Q15" s="672">
        <v>112.94650754030161206448257931</v>
      </c>
      <c r="R15" s="92">
        <v>37.744808056700265956310125780</v>
      </c>
      <c r="S15" s="675"/>
      <c r="T15" s="9"/>
    </row>
    <row r="16" ht="15" customHeight="1">
      <c r="A16" s="2"/>
      <c r="B16" s="44"/>
      <c r="C16" s="45"/>
      <c r="D16" s="19" t="s">
        <v>98</v>
      </c>
      <c r="E16" s="113"/>
      <c r="F16" s="113"/>
      <c r="G16" s="113"/>
      <c r="H16" s="19" t="s">
        <v>98</v>
      </c>
      <c r="I16" s="667"/>
      <c r="J16" s="113"/>
      <c r="K16" s="9"/>
      <c r="L16" s="19" t="s">
        <v>98</v>
      </c>
      <c r="M16" s="667"/>
      <c r="N16" s="113"/>
      <c r="O16" s="9"/>
      <c r="P16" s="19" t="s">
        <v>98</v>
      </c>
      <c r="Q16" s="667">
        <v>111.13303102549457447487614113</v>
      </c>
      <c r="R16" s="113">
        <v>8.151099377088358974529154080</v>
      </c>
      <c r="S16" s="667"/>
      <c r="T16" s="9"/>
    </row>
    <row r="17" ht="15" customHeight="1">
      <c r="A17" s="2"/>
      <c r="B17" s="17"/>
      <c r="C17" s="2"/>
      <c r="D17" s="2"/>
      <c r="E17" s="662"/>
      <c r="F17" s="113"/>
      <c r="G17" s="662"/>
      <c r="H17" s="2"/>
      <c r="I17" s="9"/>
      <c r="J17" s="113"/>
      <c r="K17" s="9"/>
      <c r="L17" s="2"/>
      <c r="M17" s="9"/>
      <c r="N17" s="113"/>
      <c r="O17" s="9"/>
      <c r="P17" s="2"/>
      <c r="Q17" s="675"/>
      <c r="R17" s="113"/>
      <c r="S17" s="675"/>
      <c r="T17" s="9"/>
    </row>
    <row r="18" ht="15" customHeight="1">
      <c r="A18" s="2"/>
      <c r="B18" s="173" t="s">
        <v>10</v>
      </c>
      <c r="C18" s="45"/>
      <c r="D18" s="18" t="s">
        <v>19</v>
      </c>
      <c r="E18" s="663">
        <v>71.622945830797321972002434571</v>
      </c>
      <c r="F18" s="113">
        <v>68.893433799686299628098065820</v>
      </c>
      <c r="G18" s="664"/>
      <c r="H18" s="53" t="s">
        <v>19</v>
      </c>
      <c r="I18" s="670">
        <v>18.946135118685331710286062082</v>
      </c>
      <c r="J18" s="113">
        <v>137.07018011468166214767005086</v>
      </c>
      <c r="K18" s="671"/>
      <c r="L18" s="53" t="s">
        <v>19</v>
      </c>
      <c r="M18" s="670">
        <v>0</v>
      </c>
      <c r="N18" s="113">
        <v>-100</v>
      </c>
      <c r="O18" s="671"/>
      <c r="P18" s="53" t="s">
        <v>19</v>
      </c>
      <c r="Q18" s="670">
        <v>90.56908094948265368228849665</v>
      </c>
      <c r="R18" s="113">
        <v>63.147277132595638460831341530</v>
      </c>
      <c r="S18" s="675"/>
      <c r="T18" s="9"/>
    </row>
    <row r="19" ht="15" customHeight="1">
      <c r="A19" s="2"/>
      <c r="B19" s="44"/>
      <c r="C19" s="45"/>
      <c r="D19" s="133" t="s">
        <v>16</v>
      </c>
      <c r="E19" s="665"/>
      <c r="F19" s="92"/>
      <c r="G19" s="666"/>
      <c r="H19" s="143" t="s">
        <v>16</v>
      </c>
      <c r="I19" s="672"/>
      <c r="J19" s="92"/>
      <c r="K19" s="673"/>
      <c r="L19" s="143" t="s">
        <v>16</v>
      </c>
      <c r="M19" s="672"/>
      <c r="N19" s="92"/>
      <c r="O19" s="673"/>
      <c r="P19" s="143" t="s">
        <v>16</v>
      </c>
      <c r="Q19" s="672">
        <v>84.41357714729887291099883405</v>
      </c>
      <c r="R19" s="92">
        <v>112.86022652914025736615588473</v>
      </c>
      <c r="S19" s="675"/>
      <c r="T19" s="9"/>
    </row>
    <row r="20" ht="15" customHeight="1">
      <c r="A20" s="2"/>
      <c r="B20" s="44"/>
      <c r="C20" s="45"/>
      <c r="D20" s="19" t="s">
        <v>99</v>
      </c>
      <c r="E20" s="113"/>
      <c r="F20" s="113"/>
      <c r="G20" s="113"/>
      <c r="H20" s="19" t="s">
        <v>99</v>
      </c>
      <c r="I20" s="667"/>
      <c r="J20" s="113"/>
      <c r="K20" s="9"/>
      <c r="L20" s="19" t="s">
        <v>99</v>
      </c>
      <c r="M20" s="667"/>
      <c r="N20" s="113"/>
      <c r="O20" s="9"/>
      <c r="P20" s="19" t="s">
        <v>99</v>
      </c>
      <c r="Q20" s="667">
        <v>107.29207789813554781068446728</v>
      </c>
      <c r="R20" s="113">
        <v>-23.354738556420692236141746110</v>
      </c>
      <c r="S20" s="667"/>
      <c r="T20" s="9"/>
    </row>
    <row r="21" ht="15" customHeight="1">
      <c r="A21" s="2"/>
      <c r="B21" s="17"/>
      <c r="C21" s="2"/>
      <c r="D21" s="2"/>
      <c r="E21" s="9"/>
      <c r="F21" s="9"/>
      <c r="G21" s="9"/>
      <c r="H21" s="2"/>
      <c r="I21" s="9"/>
      <c r="J21" s="9"/>
      <c r="K21" s="9"/>
      <c r="L21" s="2"/>
      <c r="M21" s="9"/>
      <c r="N21" s="9"/>
      <c r="O21" s="9"/>
      <c r="P21" s="2"/>
      <c r="Q21" s="9"/>
      <c r="R21" s="9"/>
      <c r="S21" s="9"/>
      <c r="T21" s="9"/>
    </row>
    <row r="22" ht="15" customHeight="1">
      <c r="A22" s="2"/>
      <c r="E22" s="4"/>
      <c r="F22" s="4"/>
      <c r="G22" s="4"/>
      <c r="I22" s="4"/>
      <c r="J22" s="4"/>
      <c r="K22" s="4"/>
      <c r="M22" s="4"/>
      <c r="N22" s="4"/>
      <c r="O22" s="4"/>
      <c r="Q22" s="4"/>
      <c r="R22" s="4"/>
      <c r="S22" s="4"/>
      <c r="T22" s="9"/>
    </row>
    <row r="23" s="0" customFormat="1" ht="18" customHeight="1">
      <c r="A23" s="2"/>
      <c r="B23" s="1033" t="s">
        <v>58</v>
      </c>
      <c r="C23" s="1033"/>
      <c r="D23" s="1033"/>
      <c r="E23" s="1033"/>
      <c r="F23" s="1033"/>
      <c r="G23" s="1033"/>
      <c r="H23" s="1033"/>
      <c r="I23" s="1033"/>
      <c r="J23" s="1033"/>
      <c r="K23" s="1033"/>
      <c r="L23" s="1033"/>
      <c r="M23" s="1033"/>
      <c r="N23" s="1033"/>
      <c r="O23" s="1033"/>
      <c r="P23" s="1033"/>
      <c r="Q23" s="1033"/>
      <c r="R23" s="1033"/>
      <c r="S23" s="1033"/>
      <c r="T23" s="2"/>
      <c r="U23" s="236"/>
      <c r="V23" s="236"/>
      <c r="W23" s="236"/>
      <c r="X23" s="236"/>
      <c r="Y23" s="236"/>
      <c r="Z23" s="236"/>
      <c r="AA23" s="236"/>
      <c r="AB23" s="236"/>
      <c r="AC23" s="236"/>
      <c r="AD23" s="236"/>
      <c r="AE23" s="236"/>
      <c r="AF23" s="236"/>
      <c r="AG23" s="236"/>
      <c r="AH23" s="236"/>
      <c r="AI23" s="236"/>
      <c r="AJ23" s="236"/>
      <c r="AK23" s="236"/>
      <c r="AL23" s="236"/>
      <c r="AM23" s="236"/>
      <c r="AN23" s="236"/>
      <c r="AO23" s="236"/>
    </row>
    <row r="24" ht="15" customHeight="1">
      <c r="A24" s="2"/>
      <c r="B24" s="17"/>
      <c r="C24" s="2"/>
      <c r="D24" s="2"/>
      <c r="E24" s="2"/>
      <c r="F24" s="2"/>
      <c r="G24" s="2"/>
      <c r="H24" s="2"/>
      <c r="I24" s="2"/>
      <c r="J24" s="2"/>
      <c r="K24" s="2"/>
      <c r="L24" s="2"/>
      <c r="M24" s="2"/>
      <c r="N24" s="2"/>
      <c r="O24" s="2"/>
      <c r="P24" s="2"/>
      <c r="Q24" s="2"/>
      <c r="R24" s="2"/>
      <c r="S24" s="2"/>
      <c r="T24" s="2"/>
    </row>
    <row r="25" ht="15" customHeight="1">
      <c r="A25" s="2"/>
      <c r="B25" s="2"/>
      <c r="C25" s="15"/>
      <c r="D25" s="1032" t="s">
        <v>11</v>
      </c>
      <c r="E25" s="1032"/>
      <c r="F25" s="1032"/>
      <c r="G25" s="2"/>
      <c r="H25" s="1032" t="s">
        <v>13</v>
      </c>
      <c r="I25" s="1032"/>
      <c r="J25" s="1032"/>
      <c r="K25" s="2"/>
      <c r="L25" s="1032" t="s">
        <v>14</v>
      </c>
      <c r="M25" s="1032"/>
      <c r="N25" s="1032"/>
      <c r="O25" s="2"/>
      <c r="P25" s="1032" t="s">
        <v>12</v>
      </c>
      <c r="Q25" s="1032"/>
      <c r="R25" s="1032"/>
      <c r="S25" s="3"/>
      <c r="T25" s="2"/>
    </row>
    <row r="26" ht="15" customHeight="1">
      <c r="A26" s="2"/>
      <c r="B26" s="17"/>
      <c r="C26" s="2"/>
      <c r="D26" s="2"/>
      <c r="E26" s="2"/>
      <c r="F26" s="171" t="s">
        <v>24</v>
      </c>
      <c r="G26" s="2"/>
      <c r="H26" s="2"/>
      <c r="I26" s="2"/>
      <c r="J26" s="171" t="s">
        <v>24</v>
      </c>
      <c r="K26" s="2"/>
      <c r="L26" s="2"/>
      <c r="M26" s="2"/>
      <c r="N26" s="171" t="s">
        <v>24</v>
      </c>
      <c r="O26" s="2"/>
      <c r="P26" s="2"/>
      <c r="Q26" s="2"/>
      <c r="R26" s="171" t="s">
        <v>24</v>
      </c>
      <c r="S26" s="2"/>
      <c r="T26" s="2"/>
    </row>
    <row r="27" ht="15" customHeight="1">
      <c r="A27" s="2"/>
      <c r="B27" s="173" t="s">
        <v>22</v>
      </c>
      <c r="C27" s="45"/>
      <c r="D27" s="18" t="s">
        <v>19</v>
      </c>
      <c r="E27" s="667">
        <v>56.483704974271012006861063460</v>
      </c>
      <c r="F27" s="113"/>
      <c r="G27" s="9"/>
      <c r="H27" s="18" t="s">
        <v>19</v>
      </c>
      <c r="I27" s="667">
        <v>12.116638078902229845626072040</v>
      </c>
      <c r="J27" s="113"/>
      <c r="K27" s="9"/>
      <c r="L27" s="18" t="s">
        <v>19</v>
      </c>
      <c r="M27" s="667">
        <v>0.2607204116638078902229845600</v>
      </c>
      <c r="N27" s="113"/>
      <c r="O27" s="9"/>
      <c r="P27" s="18" t="s">
        <v>19</v>
      </c>
      <c r="Q27" s="667">
        <v>72.742310674592918066683897650</v>
      </c>
      <c r="R27" s="113">
        <v>88.24110758597995765694428648</v>
      </c>
      <c r="S27" s="674"/>
      <c r="T27" s="9"/>
    </row>
    <row r="28" ht="15" customHeight="1">
      <c r="A28" s="2"/>
      <c r="B28" s="44"/>
      <c r="C28" s="45"/>
      <c r="D28" s="133" t="s">
        <v>16</v>
      </c>
      <c r="E28" s="668"/>
      <c r="F28" s="92"/>
      <c r="G28" s="120"/>
      <c r="H28" s="133" t="s">
        <v>16</v>
      </c>
      <c r="I28" s="668"/>
      <c r="J28" s="92"/>
      <c r="K28" s="120"/>
      <c r="L28" s="133" t="s">
        <v>16</v>
      </c>
      <c r="M28" s="668"/>
      <c r="N28" s="92"/>
      <c r="O28" s="120"/>
      <c r="P28" s="133" t="s">
        <v>16</v>
      </c>
      <c r="Q28" s="668">
        <v>66.583924740056114870440666780</v>
      </c>
      <c r="R28" s="92">
        <v>37.157871092567614985838794770</v>
      </c>
      <c r="S28" s="674"/>
      <c r="T28" s="9"/>
    </row>
    <row r="29" ht="15" customHeight="1">
      <c r="A29" s="2"/>
      <c r="B29" s="44"/>
      <c r="C29" s="45"/>
      <c r="D29" s="19" t="s">
        <v>97</v>
      </c>
      <c r="E29" s="667"/>
      <c r="F29" s="113"/>
      <c r="G29" s="676"/>
      <c r="H29" s="19" t="s">
        <v>97</v>
      </c>
      <c r="I29" s="667"/>
      <c r="J29" s="113"/>
      <c r="K29" s="676"/>
      <c r="L29" s="19" t="s">
        <v>97</v>
      </c>
      <c r="M29" s="667"/>
      <c r="N29" s="113"/>
      <c r="O29" s="676"/>
      <c r="P29" s="19" t="s">
        <v>97</v>
      </c>
      <c r="Q29" s="667">
        <v>109.24905817519643721024552734</v>
      </c>
      <c r="R29" s="113">
        <v>37.244115912919199029394653290</v>
      </c>
      <c r="S29" s="667"/>
      <c r="T29" s="9"/>
    </row>
    <row r="30" ht="15" customHeight="1">
      <c r="A30" s="2"/>
      <c r="B30" s="17"/>
      <c r="C30" s="2"/>
      <c r="D30" s="2"/>
      <c r="E30" s="9"/>
      <c r="F30" s="659"/>
      <c r="G30" s="9"/>
      <c r="H30" s="2"/>
      <c r="I30" s="9"/>
      <c r="J30" s="659"/>
      <c r="K30" s="9"/>
      <c r="L30" s="2"/>
      <c r="M30" s="9"/>
      <c r="N30" s="659"/>
      <c r="O30" s="9"/>
      <c r="P30" s="2"/>
      <c r="Q30" s="674"/>
      <c r="R30" s="659"/>
      <c r="S30" s="674"/>
      <c r="T30" s="9"/>
    </row>
    <row r="31" ht="15" customHeight="1">
      <c r="A31" s="2"/>
      <c r="B31" s="173" t="s">
        <v>9</v>
      </c>
      <c r="C31" s="45"/>
      <c r="D31" s="18" t="s">
        <v>19</v>
      </c>
      <c r="E31" s="670">
        <v>110.66832675372001214697843911</v>
      </c>
      <c r="F31" s="113"/>
      <c r="G31" s="671"/>
      <c r="H31" s="53" t="s">
        <v>19</v>
      </c>
      <c r="I31" s="670">
        <v>100.46744054360135900339750849</v>
      </c>
      <c r="J31" s="113"/>
      <c r="K31" s="671"/>
      <c r="L31" s="53" t="s">
        <v>19</v>
      </c>
      <c r="M31" s="670">
        <v>97.69736842105263157894736842</v>
      </c>
      <c r="N31" s="113"/>
      <c r="O31" s="671"/>
      <c r="P31" s="53" t="s">
        <v>19</v>
      </c>
      <c r="Q31" s="670">
        <v>110.85972143263217737350767482</v>
      </c>
      <c r="R31" s="113">
        <v>-15.971287628506290782167078930</v>
      </c>
      <c r="S31" s="675"/>
      <c r="T31" s="9"/>
    </row>
    <row r="32" ht="15" customHeight="1">
      <c r="A32" s="2"/>
      <c r="B32" s="44"/>
      <c r="C32" s="45"/>
      <c r="D32" s="133" t="s">
        <v>16</v>
      </c>
      <c r="E32" s="672"/>
      <c r="F32" s="92"/>
      <c r="G32" s="673"/>
      <c r="H32" s="143" t="s">
        <v>16</v>
      </c>
      <c r="I32" s="672"/>
      <c r="J32" s="92"/>
      <c r="K32" s="673"/>
      <c r="L32" s="143" t="s">
        <v>16</v>
      </c>
      <c r="M32" s="672"/>
      <c r="N32" s="92"/>
      <c r="O32" s="673"/>
      <c r="P32" s="143" t="s">
        <v>16</v>
      </c>
      <c r="Q32" s="672">
        <v>105.85886652521366673937615261</v>
      </c>
      <c r="R32" s="92">
        <v>-4.62592192607047201962389400</v>
      </c>
      <c r="S32" s="675"/>
      <c r="T32" s="9"/>
    </row>
    <row r="33" ht="15" customHeight="1">
      <c r="A33" s="2"/>
      <c r="B33" s="44"/>
      <c r="C33" s="45"/>
      <c r="D33" s="19" t="s">
        <v>98</v>
      </c>
      <c r="E33" s="667"/>
      <c r="F33" s="113"/>
      <c r="G33" s="676"/>
      <c r="H33" s="19" t="s">
        <v>98</v>
      </c>
      <c r="I33" s="667"/>
      <c r="J33" s="113"/>
      <c r="K33" s="676"/>
      <c r="L33" s="19" t="s">
        <v>98</v>
      </c>
      <c r="M33" s="667"/>
      <c r="N33" s="113"/>
      <c r="O33" s="676"/>
      <c r="P33" s="19" t="s">
        <v>98</v>
      </c>
      <c r="Q33" s="667">
        <v>104.72407751147363501561651961</v>
      </c>
      <c r="R33" s="113">
        <v>-11.895649144505553685313410940</v>
      </c>
      <c r="S33" s="667"/>
      <c r="T33" s="9"/>
    </row>
    <row r="34" ht="15" customHeight="1">
      <c r="A34" s="2"/>
      <c r="B34" s="17"/>
      <c r="C34" s="2"/>
      <c r="D34" s="2"/>
      <c r="E34" s="9"/>
      <c r="F34" s="113"/>
      <c r="G34" s="9"/>
      <c r="H34" s="2"/>
      <c r="I34" s="9"/>
      <c r="J34" s="113"/>
      <c r="K34" s="9"/>
      <c r="L34" s="2"/>
      <c r="M34" s="9"/>
      <c r="N34" s="113"/>
      <c r="O34" s="9"/>
      <c r="P34" s="2"/>
      <c r="Q34" s="675"/>
      <c r="R34" s="113"/>
      <c r="S34" s="675"/>
      <c r="T34" s="9"/>
    </row>
    <row r="35" ht="15" customHeight="1">
      <c r="A35" s="2"/>
      <c r="B35" s="173" t="s">
        <v>10</v>
      </c>
      <c r="C35" s="45"/>
      <c r="D35" s="18" t="s">
        <v>19</v>
      </c>
      <c r="E35" s="670">
        <v>62.509571183533447684391080617</v>
      </c>
      <c r="F35" s="113"/>
      <c r="G35" s="671"/>
      <c r="H35" s="53" t="s">
        <v>19</v>
      </c>
      <c r="I35" s="670">
        <v>12.173276157804459691252144082</v>
      </c>
      <c r="J35" s="113"/>
      <c r="K35" s="671"/>
      <c r="L35" s="53" t="s">
        <v>19</v>
      </c>
      <c r="M35" s="670">
        <v>0.2547169811320754716981132075</v>
      </c>
      <c r="N35" s="113"/>
      <c r="O35" s="671"/>
      <c r="P35" s="53" t="s">
        <v>19</v>
      </c>
      <c r="Q35" s="670">
        <v>80.64192297751356939777720341</v>
      </c>
      <c r="R35" s="113">
        <v>58.176578858446307190330678770</v>
      </c>
      <c r="S35" s="675"/>
      <c r="T35" s="9"/>
    </row>
    <row r="36" ht="15" customHeight="1">
      <c r="A36" s="2"/>
      <c r="B36" s="44"/>
      <c r="C36" s="45"/>
      <c r="D36" s="133" t="s">
        <v>16</v>
      </c>
      <c r="E36" s="672"/>
      <c r="F36" s="92"/>
      <c r="G36" s="673"/>
      <c r="H36" s="143" t="s">
        <v>16</v>
      </c>
      <c r="I36" s="672"/>
      <c r="J36" s="92"/>
      <c r="K36" s="673"/>
      <c r="L36" s="143" t="s">
        <v>16</v>
      </c>
      <c r="M36" s="672"/>
      <c r="N36" s="92"/>
      <c r="O36" s="673"/>
      <c r="P36" s="143" t="s">
        <v>16</v>
      </c>
      <c r="Q36" s="672">
        <v>70.484988017824723551741211421</v>
      </c>
      <c r="R36" s="92">
        <v>30.813055060563156014461485680</v>
      </c>
      <c r="S36" s="675"/>
      <c r="T36" s="9"/>
    </row>
    <row r="37" ht="15" customHeight="1">
      <c r="A37" s="2"/>
      <c r="B37" s="44"/>
      <c r="C37" s="45"/>
      <c r="D37" s="19" t="s">
        <v>99</v>
      </c>
      <c r="E37" s="667"/>
      <c r="F37" s="113"/>
      <c r="G37" s="676"/>
      <c r="H37" s="19" t="s">
        <v>99</v>
      </c>
      <c r="I37" s="667"/>
      <c r="J37" s="113"/>
      <c r="K37" s="676"/>
      <c r="L37" s="19" t="s">
        <v>99</v>
      </c>
      <c r="M37" s="667"/>
      <c r="N37" s="113"/>
      <c r="O37" s="676"/>
      <c r="P37" s="19" t="s">
        <v>99</v>
      </c>
      <c r="Q37" s="667">
        <v>114.41006836394764087431696432</v>
      </c>
      <c r="R37" s="113">
        <v>20.918037412407303495739955470</v>
      </c>
      <c r="S37" s="667"/>
      <c r="T37" s="9"/>
    </row>
    <row r="38" ht="9.95" customHeight="1">
      <c r="A38" s="2"/>
      <c r="B38" s="44"/>
      <c r="C38" s="45"/>
      <c r="D38" s="19"/>
      <c r="E38" s="172"/>
      <c r="F38" s="113"/>
      <c r="G38" s="51"/>
      <c r="H38" s="52"/>
      <c r="I38" s="172"/>
      <c r="J38" s="113"/>
      <c r="K38" s="51"/>
      <c r="L38" s="52"/>
      <c r="M38" s="172"/>
      <c r="N38" s="113"/>
      <c r="O38" s="51"/>
      <c r="P38" s="52"/>
      <c r="Q38" s="172"/>
      <c r="R38" s="113"/>
      <c r="S38" s="172"/>
      <c r="T38" s="2"/>
    </row>
    <row r="39" s="680" customFormat="1" ht="9.75" customHeight="1">
      <c r="A39" s="678"/>
      <c r="B39" s="678"/>
      <c r="C39" s="678"/>
      <c r="D39" s="678"/>
      <c r="E39" s="678"/>
      <c r="F39" s="678"/>
      <c r="G39" s="678"/>
      <c r="H39" s="678"/>
      <c r="I39" s="678"/>
      <c r="J39" s="678"/>
      <c r="K39" s="678"/>
      <c r="L39" s="678"/>
      <c r="M39" s="678"/>
      <c r="N39" s="678"/>
      <c r="O39" s="678"/>
      <c r="P39" s="678"/>
      <c r="Q39" s="678"/>
      <c r="R39" s="678"/>
      <c r="S39" s="678"/>
      <c r="T39" s="678"/>
      <c r="U39" s="679"/>
      <c r="V39" s="679"/>
      <c r="W39" s="679"/>
      <c r="X39" s="679"/>
      <c r="Y39" s="679"/>
      <c r="Z39" s="679"/>
      <c r="AA39" s="679"/>
      <c r="AB39" s="679"/>
      <c r="AC39" s="679"/>
      <c r="AD39" s="679"/>
      <c r="AE39" s="679"/>
      <c r="AF39" s="679"/>
      <c r="AG39" s="679"/>
      <c r="AH39" s="679"/>
      <c r="AI39" s="679"/>
      <c r="AJ39" s="679"/>
      <c r="AK39" s="679"/>
      <c r="AL39" s="679"/>
      <c r="AM39" s="679"/>
      <c r="AN39" s="679"/>
      <c r="AO39" s="679"/>
    </row>
    <row r="40" ht="35.1" customHeight="1">
      <c r="A40" s="2"/>
      <c r="B40" s="1034" t="s">
        <v>126</v>
      </c>
      <c r="C40" s="1034"/>
      <c r="D40" s="1034"/>
      <c r="E40" s="1034"/>
      <c r="F40" s="1034"/>
      <c r="G40" s="1034"/>
      <c r="H40" s="1034"/>
      <c r="I40" s="1034"/>
      <c r="J40" s="1034"/>
      <c r="K40" s="1034"/>
      <c r="L40" s="1034"/>
      <c r="M40" s="1034"/>
      <c r="N40" s="1034"/>
      <c r="O40" s="1034"/>
      <c r="P40" s="1034"/>
      <c r="Q40" s="1034"/>
      <c r="R40" s="1034"/>
      <c r="S40" s="1034"/>
      <c r="T40" s="2"/>
    </row>
    <row r="41" s="683" customFormat="1" ht="15" customHeight="1">
      <c r="A41" s="681"/>
      <c r="B41" s="681"/>
      <c r="C41" s="681"/>
      <c r="D41" s="681"/>
      <c r="E41" s="681"/>
      <c r="F41" s="681"/>
      <c r="G41" s="681"/>
      <c r="H41" s="681"/>
      <c r="I41" s="681"/>
      <c r="J41" s="681"/>
      <c r="K41" s="681"/>
      <c r="L41" s="681"/>
      <c r="M41" s="681"/>
      <c r="N41" s="681"/>
      <c r="O41" s="681"/>
      <c r="P41" s="681"/>
      <c r="Q41" s="681"/>
      <c r="R41" s="681"/>
      <c r="S41" s="681"/>
      <c r="T41" s="681"/>
      <c r="U41" s="682"/>
      <c r="V41" s="682"/>
      <c r="W41" s="682"/>
      <c r="X41" s="682"/>
      <c r="Y41" s="682"/>
      <c r="Z41" s="682"/>
      <c r="AA41" s="682"/>
      <c r="AB41" s="682"/>
      <c r="AC41" s="682"/>
      <c r="AD41" s="682"/>
      <c r="AE41" s="682"/>
      <c r="AF41" s="682"/>
      <c r="AG41" s="682"/>
      <c r="AH41" s="682"/>
      <c r="AI41" s="682"/>
      <c r="AJ41" s="682"/>
      <c r="AK41" s="682"/>
      <c r="AL41" s="682"/>
      <c r="AM41" s="682"/>
      <c r="AN41" s="682"/>
      <c r="AO41" s="682"/>
    </row>
    <row r="42" ht="18" customHeight="1">
      <c r="A42" s="236"/>
      <c r="B42" s="236"/>
      <c r="C42" s="236"/>
      <c r="D42" s="236"/>
      <c r="E42" s="236"/>
      <c r="F42" s="236"/>
      <c r="G42" s="236"/>
      <c r="H42" s="236"/>
      <c r="I42" s="236"/>
      <c r="J42" s="236"/>
      <c r="K42" s="236"/>
      <c r="L42" s="236"/>
      <c r="M42" s="236"/>
      <c r="N42" s="236"/>
      <c r="O42" s="236"/>
      <c r="P42" s="236"/>
      <c r="Q42" s="236"/>
      <c r="R42" s="236"/>
      <c r="S42" s="236"/>
      <c r="T42" s="236"/>
    </row>
    <row r="43">
      <c r="A43" s="236"/>
      <c r="B43" s="236"/>
      <c r="C43" s="236"/>
      <c r="D43" s="236"/>
      <c r="E43" s="236"/>
      <c r="F43" s="236"/>
      <c r="G43" s="236"/>
      <c r="H43" s="236"/>
      <c r="I43" s="236"/>
      <c r="J43" s="236"/>
      <c r="K43" s="236"/>
      <c r="L43" s="236"/>
      <c r="M43" s="236"/>
      <c r="N43" s="236"/>
      <c r="O43" s="236"/>
      <c r="P43" s="236"/>
      <c r="Q43" s="236"/>
      <c r="R43" s="236"/>
      <c r="S43" s="236"/>
      <c r="T43" s="236"/>
    </row>
    <row r="44">
      <c r="A44" s="236"/>
      <c r="B44" s="236"/>
      <c r="C44" s="236"/>
      <c r="D44" s="236"/>
      <c r="E44" s="236"/>
      <c r="F44" s="236"/>
      <c r="G44" s="236"/>
      <c r="H44" s="236"/>
      <c r="I44" s="236"/>
      <c r="J44" s="236"/>
      <c r="K44" s="236"/>
      <c r="L44" s="236"/>
      <c r="M44" s="236"/>
      <c r="N44" s="236"/>
      <c r="O44" s="236"/>
      <c r="P44" s="236"/>
      <c r="Q44" s="236"/>
      <c r="R44" s="236"/>
      <c r="S44" s="236"/>
      <c r="T44" s="236"/>
    </row>
    <row r="45">
      <c r="A45" s="236"/>
      <c r="B45" s="236"/>
      <c r="C45" s="236"/>
      <c r="D45" s="236"/>
      <c r="E45" s="236"/>
      <c r="F45" s="236"/>
      <c r="G45" s="236"/>
      <c r="H45" s="236"/>
      <c r="I45" s="236"/>
      <c r="J45" s="236"/>
      <c r="K45" s="236"/>
      <c r="L45" s="236"/>
      <c r="M45" s="236"/>
      <c r="N45" s="236"/>
      <c r="O45" s="236"/>
      <c r="P45" s="236"/>
      <c r="Q45" s="236"/>
      <c r="R45" s="236"/>
      <c r="S45" s="236"/>
      <c r="T45" s="236"/>
    </row>
    <row r="46">
      <c r="A46" s="236"/>
      <c r="B46" s="236"/>
      <c r="C46" s="236"/>
      <c r="D46" s="236"/>
      <c r="E46" s="236"/>
      <c r="F46" s="236"/>
      <c r="G46" s="236"/>
      <c r="H46" s="236"/>
      <c r="I46" s="236"/>
      <c r="J46" s="236"/>
      <c r="K46" s="236"/>
      <c r="L46" s="236"/>
      <c r="M46" s="236"/>
      <c r="N46" s="236"/>
      <c r="O46" s="236"/>
      <c r="P46" s="236"/>
      <c r="Q46" s="236"/>
      <c r="R46" s="236"/>
      <c r="S46" s="236"/>
      <c r="T46" s="236"/>
    </row>
    <row r="47">
      <c r="A47" s="236"/>
      <c r="B47" s="236"/>
      <c r="C47" s="236"/>
      <c r="D47" s="236"/>
      <c r="E47" s="236"/>
      <c r="F47" s="236"/>
      <c r="G47" s="236"/>
      <c r="H47" s="236"/>
      <c r="I47" s="236"/>
      <c r="J47" s="236"/>
      <c r="K47" s="236"/>
      <c r="L47" s="236"/>
      <c r="M47" s="236"/>
      <c r="N47" s="236"/>
      <c r="O47" s="236"/>
      <c r="P47" s="236"/>
      <c r="Q47" s="236"/>
      <c r="R47" s="236"/>
      <c r="S47" s="236"/>
      <c r="T47" s="236"/>
    </row>
    <row r="48">
      <c r="A48" s="236"/>
      <c r="B48" s="236"/>
      <c r="C48" s="236"/>
      <c r="D48" s="236"/>
      <c r="E48" s="236"/>
      <c r="F48" s="236"/>
      <c r="G48" s="236"/>
      <c r="H48" s="236"/>
      <c r="I48" s="236"/>
      <c r="J48" s="236"/>
      <c r="K48" s="236"/>
      <c r="L48" s="236"/>
      <c r="M48" s="236"/>
      <c r="N48" s="236"/>
      <c r="O48" s="236"/>
      <c r="P48" s="236"/>
      <c r="Q48" s="236"/>
      <c r="R48" s="236"/>
      <c r="S48" s="236"/>
      <c r="T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sheetData>
  <mergeCells count="14">
    <mergeCell ref="B40:S40"/>
    <mergeCell ref="D25:F25"/>
    <mergeCell ref="H25:J25"/>
    <mergeCell ref="L25:N25"/>
    <mergeCell ref="P25:R25"/>
    <mergeCell ref="B2:S2"/>
    <mergeCell ref="B6:S6"/>
    <mergeCell ref="B23:S23"/>
    <mergeCell ref="D8:F8"/>
    <mergeCell ref="H8:J8"/>
    <mergeCell ref="L8:N8"/>
    <mergeCell ref="P8:R8"/>
    <mergeCell ref="B4:S4"/>
    <mergeCell ref="B3:S3"/>
  </mergeCells>
  <phoneticPr fontId="0" type="noConversion"/>
  <printOptions horizontalCentered="1" verticalCentered="1"/>
  <pageMargins left="0.25" right="0.25" top="0.25" bottom="0.25" header="0" footer="0"/>
  <pageSetup scale="88" fitToWidth="1" fitToHeight="1" orientation="landscape" r:id="rId1"/>
  <headerFooter alignWithMargins="0">
    <oddHeader/>
    <oddFooter/>
  </headerFooter>
  <rowBreaks count="1" manualBreakCount="1">
    <brk id="42" max="16383" man="1"/>
  </rowBreaks>
  <colBreaks count="1" manualBreakCount="1">
    <brk id="21" max="1048575" man="1"/>
  </colBreaks>
  <drawing r:id="rId35"/>
</worksheet>
</file>

<file path=xl/worksheets/sheet3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6">
    <pageSetUpPr fitToPage="1"/>
  </sheetPr>
  <dimension ref="A1:AD86"/>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141</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259</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 r="D6" s="960" t="s">
        <v>22</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18" customHeight="1">
      <c r="A9" s="57"/>
      <c r="B9" s="284">
        <v>2020</v>
      </c>
      <c r="C9" s="285" t="s">
        <v>180</v>
      </c>
      <c r="D9" s="415"/>
      <c r="E9" s="416"/>
      <c r="F9" s="417">
        <v>39.422009646442022284461596110</v>
      </c>
      <c r="G9" s="415"/>
      <c r="H9" s="416"/>
      <c r="I9" s="417">
        <v>9.929421709176992825491156970</v>
      </c>
      <c r="J9" s="415"/>
      <c r="K9" s="416"/>
      <c r="L9" s="417">
        <v>3.2209425070774282316518788400</v>
      </c>
      <c r="M9" s="415">
        <v>10.042604990870359099208764460</v>
      </c>
      <c r="N9" s="416">
        <v>47.788573649436455499417022930</v>
      </c>
      <c r="O9" s="417">
        <v>52.572373862696443341604631930</v>
      </c>
      <c r="P9" s="5"/>
      <c r="Q9" s="415"/>
      <c r="R9" s="416"/>
      <c r="S9" s="417">
        <v>-21.096960219298123165624173590</v>
      </c>
      <c r="T9" s="415"/>
      <c r="U9" s="416"/>
      <c r="V9" s="417">
        <v>-34.836819192316627801409767220</v>
      </c>
      <c r="W9" s="415"/>
      <c r="X9" s="416"/>
      <c r="Y9" s="417">
        <v>-1.094082665805173001698006100</v>
      </c>
      <c r="Z9" s="415">
        <v>-87.73690078037943315738866122</v>
      </c>
      <c r="AA9" s="416">
        <v>-20.704519027932473823304856500</v>
      </c>
      <c r="AB9" s="417">
        <v>-23.203745939563739502373217970</v>
      </c>
    </row>
    <row r="10" ht="18" customHeight="1">
      <c r="A10" s="58"/>
      <c r="B10" s="286"/>
      <c r="C10" s="287" t="s">
        <v>183</v>
      </c>
      <c r="D10" s="271"/>
      <c r="E10" s="92"/>
      <c r="F10" s="272">
        <v>37.498630192257257560168653790</v>
      </c>
      <c r="G10" s="271"/>
      <c r="H10" s="92"/>
      <c r="I10" s="272">
        <v>3.8811513488025017408301315600</v>
      </c>
      <c r="J10" s="271"/>
      <c r="K10" s="92"/>
      <c r="L10" s="272">
        <v>3.3133532811073209305975752700</v>
      </c>
      <c r="M10" s="271">
        <v>9.038344491783323189287888010</v>
      </c>
      <c r="N10" s="92">
        <v>35.281772250291488534784298480</v>
      </c>
      <c r="O10" s="272">
        <v>44.693134822167080231596360630</v>
      </c>
      <c r="P10" s="5"/>
      <c r="Q10" s="271"/>
      <c r="R10" s="92"/>
      <c r="S10" s="272">
        <v>-23.740177845876788612532204910</v>
      </c>
      <c r="T10" s="271"/>
      <c r="U10" s="92"/>
      <c r="V10" s="272">
        <v>-41.060988714802969469224230630</v>
      </c>
      <c r="W10" s="271"/>
      <c r="X10" s="92"/>
      <c r="Y10" s="272">
        <v>-18.029066091483117805087097230</v>
      </c>
      <c r="Z10" s="271">
        <v>-85.25322740813213296398891166</v>
      </c>
      <c r="AA10" s="92">
        <v>-33.870130231919986465958187990</v>
      </c>
      <c r="AB10" s="272">
        <v>-25.261484490841683637187767860</v>
      </c>
    </row>
    <row r="11" ht="18" customHeight="1">
      <c r="A11" s="58"/>
      <c r="B11" s="288"/>
      <c r="C11" s="289" t="s">
        <v>184</v>
      </c>
      <c r="D11" s="420"/>
      <c r="E11" s="91"/>
      <c r="F11" s="421">
        <v>42.806031653179942153326183740</v>
      </c>
      <c r="G11" s="420"/>
      <c r="H11" s="91"/>
      <c r="I11" s="421">
        <v>6.5392080325751639651090432700</v>
      </c>
      <c r="J11" s="420"/>
      <c r="K11" s="91"/>
      <c r="L11" s="421">
        <v>1.9829654424500220866929781200</v>
      </c>
      <c r="M11" s="420">
        <v>8.459119496855345911949685530</v>
      </c>
      <c r="N11" s="91">
        <v>48.875502008032128514056224900</v>
      </c>
      <c r="O11" s="421">
        <v>51.328205128205128205128205130</v>
      </c>
      <c r="P11" s="5"/>
      <c r="Q11" s="420"/>
      <c r="R11" s="91"/>
      <c r="S11" s="421">
        <v>-10.989534628785039081176880910</v>
      </c>
      <c r="T11" s="420"/>
      <c r="U11" s="91"/>
      <c r="V11" s="421">
        <v>28.948556441933146448044129680</v>
      </c>
      <c r="W11" s="420"/>
      <c r="X11" s="91"/>
      <c r="Y11" s="421">
        <v>-56.252400356993815637338814100</v>
      </c>
      <c r="Z11" s="420">
        <v>-86.84596577016523143692349732</v>
      </c>
      <c r="AA11" s="91">
        <v>-5.7336660717287100079741879900</v>
      </c>
      <c r="AB11" s="421">
        <v>-11.035149919499061816527442550</v>
      </c>
    </row>
    <row r="12" ht="18" customHeight="1">
      <c r="A12" s="58"/>
      <c r="B12" s="286"/>
      <c r="C12" s="287" t="s">
        <v>185</v>
      </c>
      <c r="D12" s="271">
        <v>36.792452830188679245283018870</v>
      </c>
      <c r="E12" s="92"/>
      <c r="F12" s="272">
        <v>49.477353537216947530199179850</v>
      </c>
      <c r="G12" s="271">
        <v>15.916007303712720632988435790</v>
      </c>
      <c r="H12" s="92"/>
      <c r="I12" s="272">
        <v>10.016164097538381078593525260</v>
      </c>
      <c r="J12" s="271">
        <v>0</v>
      </c>
      <c r="K12" s="92"/>
      <c r="L12" s="272">
        <v>3.8265816208277979420757812400</v>
      </c>
      <c r="M12" s="271">
        <v>52.708460133901399878271454660</v>
      </c>
      <c r="N12" s="92">
        <v>60.886125145744267392149242130</v>
      </c>
      <c r="O12" s="272">
        <v>63.320099255583126550868486350</v>
      </c>
      <c r="P12" s="5"/>
      <c r="Q12" s="271"/>
      <c r="R12" s="92"/>
      <c r="S12" s="272">
        <v>0.1644464777888884830631639100</v>
      </c>
      <c r="T12" s="271"/>
      <c r="U12" s="92"/>
      <c r="V12" s="272">
        <v>-27.806537930079959953238732460</v>
      </c>
      <c r="W12" s="271"/>
      <c r="X12" s="92"/>
      <c r="Y12" s="272">
        <v>-41.483902894665834193441050490</v>
      </c>
      <c r="Z12" s="271">
        <v>-37.652987760959326830527417610</v>
      </c>
      <c r="AA12" s="92">
        <v>-10.251227658143935558160164800</v>
      </c>
      <c r="AB12" s="272">
        <v>-9.295934094465341651309495560</v>
      </c>
    </row>
    <row r="13" ht="18" customHeight="1">
      <c r="A13" s="58"/>
      <c r="B13" s="288"/>
      <c r="C13" s="289" t="s">
        <v>186</v>
      </c>
      <c r="D13" s="420">
        <v>54.088050314465408805031446540</v>
      </c>
      <c r="E13" s="91"/>
      <c r="F13" s="421">
        <v>47.218692872615839805568764200</v>
      </c>
      <c r="G13" s="420">
        <v>8.018867924528301886792452830</v>
      </c>
      <c r="H13" s="91"/>
      <c r="I13" s="421">
        <v>5.1571796091054293622053964400</v>
      </c>
      <c r="J13" s="420">
        <v>0</v>
      </c>
      <c r="K13" s="91"/>
      <c r="L13" s="421">
        <v>5.9335292276804402339352410700</v>
      </c>
      <c r="M13" s="420">
        <v>62.106918238993710691823899370</v>
      </c>
      <c r="N13" s="91">
        <v>51.542168674698795180722891570</v>
      </c>
      <c r="O13" s="421">
        <v>58.309401709401709401709401710</v>
      </c>
      <c r="P13" s="5"/>
      <c r="Q13" s="420"/>
      <c r="R13" s="91"/>
      <c r="S13" s="421">
        <v>5.0860481602894352021599375400</v>
      </c>
      <c r="T13" s="420"/>
      <c r="U13" s="91"/>
      <c r="V13" s="421">
        <v>-68.704098362752534846056073040</v>
      </c>
      <c r="W13" s="420"/>
      <c r="X13" s="91"/>
      <c r="Y13" s="421">
        <v>-13.704808052579382257313724010</v>
      </c>
      <c r="Z13" s="420">
        <v>-27.602639296177067835673926260</v>
      </c>
      <c r="AA13" s="91">
        <v>-19.915168696235982879666343720</v>
      </c>
      <c r="AB13" s="421">
        <v>-14.612498243898118309033282950</v>
      </c>
    </row>
    <row r="14" ht="18" customHeight="1">
      <c r="A14" s="58"/>
      <c r="B14" s="286"/>
      <c r="C14" s="287" t="s">
        <v>189</v>
      </c>
      <c r="D14" s="271">
        <v>51.978088861838101034692635420</v>
      </c>
      <c r="E14" s="92"/>
      <c r="F14" s="272">
        <v>49.880451737692643663817308290</v>
      </c>
      <c r="G14" s="271">
        <v>8.581862446743761412051125990</v>
      </c>
      <c r="H14" s="92"/>
      <c r="I14" s="272">
        <v>4.5011231047607162912585012800</v>
      </c>
      <c r="J14" s="271">
        <v>5.3256238587948874010955569100</v>
      </c>
      <c r="K14" s="92"/>
      <c r="L14" s="272">
        <v>7.941005802707930367504835590</v>
      </c>
      <c r="M14" s="271">
        <v>65.885575167376749847839318320</v>
      </c>
      <c r="N14" s="92">
        <v>48.363777691410804508356004660</v>
      </c>
      <c r="O14" s="272">
        <v>62.322580645161290322580645160</v>
      </c>
      <c r="P14" s="5"/>
      <c r="Q14" s="271">
        <v>-19.962511715136292050252543710</v>
      </c>
      <c r="R14" s="92"/>
      <c r="S14" s="272">
        <v>-7.848377354632356035879112200</v>
      </c>
      <c r="T14" s="271">
        <v>-47.970479704809143394016963180</v>
      </c>
      <c r="U14" s="92"/>
      <c r="V14" s="272">
        <v>-52.455491880215284176882173570</v>
      </c>
      <c r="W14" s="271">
        <v>0</v>
      </c>
      <c r="X14" s="92"/>
      <c r="Y14" s="272">
        <v>-16.982310234376940326146798560</v>
      </c>
      <c r="Z14" s="271">
        <v>-19.095665171940259121103023470</v>
      </c>
      <c r="AA14" s="92">
        <v>-32.413643276080144036073130750</v>
      </c>
      <c r="AB14" s="272">
        <v>-14.814814814837350578091312870</v>
      </c>
    </row>
    <row r="15" ht="18" customHeight="1">
      <c r="A15" s="58"/>
      <c r="B15" s="288">
        <v>2021</v>
      </c>
      <c r="C15" s="289" t="s">
        <v>190</v>
      </c>
      <c r="D15" s="420">
        <v>45.982958003651856360316494220</v>
      </c>
      <c r="E15" s="91"/>
      <c r="F15" s="421">
        <v>51.783208145081497730277991900</v>
      </c>
      <c r="G15" s="420">
        <v>8.034083992696287279367011560</v>
      </c>
      <c r="H15" s="91"/>
      <c r="I15" s="421">
        <v>3.7368425368563279427683325800</v>
      </c>
      <c r="J15" s="420">
        <v>1.0346926354230066950699939100</v>
      </c>
      <c r="K15" s="91"/>
      <c r="L15" s="421">
        <v>3.7041015099563017049520212600</v>
      </c>
      <c r="M15" s="420">
        <v>55.051734631771150334753499700</v>
      </c>
      <c r="N15" s="91">
        <v>52.444617178390983287990672370</v>
      </c>
      <c r="O15" s="421">
        <v>59.224152191894127377998345740</v>
      </c>
      <c r="P15" s="5"/>
      <c r="Q15" s="420">
        <v>-20.010587612425461610656606900</v>
      </c>
      <c r="R15" s="91"/>
      <c r="S15" s="421">
        <v>-11.911034890414293025845524740</v>
      </c>
      <c r="T15" s="420">
        <v>-56.000000000042239999999959470</v>
      </c>
      <c r="U15" s="91"/>
      <c r="V15" s="421">
        <v>-76.999798085420800956014201810</v>
      </c>
      <c r="W15" s="420">
        <v>-93.70370370369442249657063106</v>
      </c>
      <c r="X15" s="91"/>
      <c r="Y15" s="421">
        <v>-68.360835565673120751373321510</v>
      </c>
      <c r="Z15" s="420">
        <v>-40.277319247305155021215067630</v>
      </c>
      <c r="AA15" s="91">
        <v>-36.582385562549771862063401240</v>
      </c>
      <c r="AB15" s="421">
        <v>-31.721783575548251330080603520</v>
      </c>
    </row>
    <row r="16" ht="18" customHeight="1">
      <c r="A16" s="58"/>
      <c r="B16" s="286"/>
      <c r="C16" s="287" t="s">
        <v>191</v>
      </c>
      <c r="D16" s="271"/>
      <c r="E16" s="92"/>
      <c r="F16" s="272">
        <v>69.354926833660549541442841690</v>
      </c>
      <c r="G16" s="271"/>
      <c r="H16" s="92"/>
      <c r="I16" s="272">
        <v>4.9511369911106263463583562800</v>
      </c>
      <c r="J16" s="271"/>
      <c r="K16" s="92"/>
      <c r="L16" s="272">
        <v>3.0877090690017178850925749200</v>
      </c>
      <c r="M16" s="271">
        <v>76.718328840970350404312668460</v>
      </c>
      <c r="N16" s="92">
        <v>70.636833046471600688468158350</v>
      </c>
      <c r="O16" s="272">
        <v>77.393772893772893772893772890</v>
      </c>
      <c r="P16" s="5"/>
      <c r="Q16" s="271"/>
      <c r="R16" s="92"/>
      <c r="S16" s="272">
        <v>-0.741259021006414526019182900</v>
      </c>
      <c r="T16" s="271"/>
      <c r="U16" s="92"/>
      <c r="V16" s="272">
        <v>-56.996855018539842040308305660</v>
      </c>
      <c r="W16" s="271"/>
      <c r="X16" s="92"/>
      <c r="Y16" s="272">
        <v>-74.320366184866922282119953580</v>
      </c>
      <c r="Z16" s="271">
        <v>-18.199048610075268657360564160</v>
      </c>
      <c r="AA16" s="92">
        <v>-20.289330922205430244949535680</v>
      </c>
      <c r="AB16" s="272">
        <v>-17.146386416257635308483845110</v>
      </c>
    </row>
    <row r="17" ht="18" customHeight="1">
      <c r="A17" s="58"/>
      <c r="B17" s="288"/>
      <c r="C17" s="289" t="s">
        <v>192</v>
      </c>
      <c r="D17" s="420"/>
      <c r="E17" s="91"/>
      <c r="F17" s="421">
        <v>78.816482038564740448265020680</v>
      </c>
      <c r="G17" s="420"/>
      <c r="H17" s="91"/>
      <c r="I17" s="421">
        <v>5.9127327028171366772795653500</v>
      </c>
      <c r="J17" s="420"/>
      <c r="K17" s="91"/>
      <c r="L17" s="421">
        <v>4.46516077557428499190785400</v>
      </c>
      <c r="M17" s="420">
        <v>91.44856968959220937309799148</v>
      </c>
      <c r="N17" s="91">
        <v>86.11737271667314418966187330</v>
      </c>
      <c r="O17" s="421">
        <v>89.19437551695616211745244003</v>
      </c>
      <c r="P17" s="5"/>
      <c r="Q17" s="420"/>
      <c r="R17" s="91"/>
      <c r="S17" s="421">
        <v>96.38936029337206125101371338</v>
      </c>
      <c r="T17" s="420"/>
      <c r="U17" s="91"/>
      <c r="V17" s="421">
        <v>-11.863916006171137078277233350</v>
      </c>
      <c r="W17" s="420"/>
      <c r="X17" s="91"/>
      <c r="Y17" s="421">
        <v>-63.506562688559237546679712220</v>
      </c>
      <c r="Z17" s="420">
        <v>93.87096774174936774193566254</v>
      </c>
      <c r="AA17" s="91">
        <v>74.198113207607153123887525110</v>
      </c>
      <c r="AB17" s="421">
        <v>50.980062724073313504564315150</v>
      </c>
    </row>
    <row r="18" ht="18" customHeight="1">
      <c r="A18" s="58"/>
      <c r="B18" s="286"/>
      <c r="C18" s="287" t="s">
        <v>193</v>
      </c>
      <c r="D18" s="271">
        <v>83.33333333333333333333333333</v>
      </c>
      <c r="E18" s="92"/>
      <c r="F18" s="272">
        <v>72.768809112915706697736079350</v>
      </c>
      <c r="G18" s="271">
        <v>4.811320754716981132075471700</v>
      </c>
      <c r="H18" s="92"/>
      <c r="I18" s="272">
        <v>9.491279248026771087925853900</v>
      </c>
      <c r="J18" s="271">
        <v>0</v>
      </c>
      <c r="K18" s="92"/>
      <c r="L18" s="272">
        <v>6.5843560835019666587825111900</v>
      </c>
      <c r="M18" s="271">
        <v>88.14465408805031446540880503</v>
      </c>
      <c r="N18" s="92">
        <v>83.29317269076305220883534137</v>
      </c>
      <c r="O18" s="272">
        <v>88.84444444444444444444444444</v>
      </c>
      <c r="P18" s="5"/>
      <c r="Q18" s="271"/>
      <c r="R18" s="92"/>
      <c r="S18" s="272">
        <v>453.88436715940240071979290202</v>
      </c>
      <c r="T18" s="271"/>
      <c r="U18" s="92"/>
      <c r="V18" s="272">
        <v>1090.0427372694708426199214348</v>
      </c>
      <c r="W18" s="271"/>
      <c r="X18" s="92"/>
      <c r="Y18" s="272">
        <v>132.35350474779327933946975713</v>
      </c>
      <c r="Z18" s="271">
        <v>3085.2272727091748450414251429</v>
      </c>
      <c r="AA18" s="92">
        <v>591.33333333243460000000116839</v>
      </c>
      <c r="AB18" s="272">
        <v>429.80632008252156103582929540</v>
      </c>
    </row>
    <row r="19" ht="18" customHeight="1">
      <c r="A19" s="58"/>
      <c r="B19" s="288"/>
      <c r="C19" s="289" t="s">
        <v>194</v>
      </c>
      <c r="D19" s="420"/>
      <c r="E19" s="91"/>
      <c r="F19" s="421">
        <v>65.552462700850191363538628670</v>
      </c>
      <c r="G19" s="420"/>
      <c r="H19" s="91"/>
      <c r="I19" s="421">
        <v>8.143851792140355691331623040</v>
      </c>
      <c r="J19" s="420"/>
      <c r="K19" s="91"/>
      <c r="L19" s="421">
        <v>7.0547194193336878500098144500</v>
      </c>
      <c r="M19" s="420">
        <v>84.87522824102251978088861838</v>
      </c>
      <c r="N19" s="91">
        <v>70.967741935483870967741935480</v>
      </c>
      <c r="O19" s="421">
        <v>80.75103391232423490488006617</v>
      </c>
      <c r="P19" s="5"/>
      <c r="Q19" s="420"/>
      <c r="R19" s="91"/>
      <c r="S19" s="421">
        <v>138.98907442291250148366396224</v>
      </c>
      <c r="T19" s="420"/>
      <c r="U19" s="91"/>
      <c r="V19" s="421">
        <v>1526.5878113610435091631557333</v>
      </c>
      <c r="W19" s="420"/>
      <c r="X19" s="91"/>
      <c r="Y19" s="421">
        <v>221.73931923133512333157090674</v>
      </c>
      <c r="Z19" s="420">
        <v>732.53731342877005658277770801</v>
      </c>
      <c r="AA19" s="91">
        <v>213.96148555670980861504332891</v>
      </c>
      <c r="AB19" s="421">
        <v>168.07622604197288770131975251</v>
      </c>
    </row>
    <row r="20" ht="18" customHeight="1">
      <c r="A20" s="58"/>
      <c r="B20" s="286"/>
      <c r="C20" s="287" t="s">
        <v>195</v>
      </c>
      <c r="D20" s="271">
        <v>66.037735849056603773584905660</v>
      </c>
      <c r="E20" s="92"/>
      <c r="F20" s="272">
        <v>66.687503733094415290754725030</v>
      </c>
      <c r="G20" s="271">
        <v>15.754716981132075471698113210</v>
      </c>
      <c r="H20" s="92"/>
      <c r="I20" s="272">
        <v>6.6089050300780750031997952100</v>
      </c>
      <c r="J20" s="271">
        <v>1.3207547169811320754716981100</v>
      </c>
      <c r="K20" s="92"/>
      <c r="L20" s="272">
        <v>6.0010271342634071419429156500</v>
      </c>
      <c r="M20" s="271">
        <v>83.11320754716981132075471698</v>
      </c>
      <c r="N20" s="92">
        <v>68.939759036144578313253012050</v>
      </c>
      <c r="O20" s="272">
        <v>79.29743589743589743589743590</v>
      </c>
      <c r="P20" s="5"/>
      <c r="Q20" s="271"/>
      <c r="R20" s="92"/>
      <c r="S20" s="272">
        <v>86.79207317630011346558911072</v>
      </c>
      <c r="T20" s="271"/>
      <c r="U20" s="92"/>
      <c r="V20" s="272">
        <v>116.63632760051582257942091620</v>
      </c>
      <c r="W20" s="271"/>
      <c r="X20" s="92"/>
      <c r="Y20" s="272">
        <v>269.54096996766273311408045860</v>
      </c>
      <c r="Z20" s="271">
        <v>679.64601769842509201973590699</v>
      </c>
      <c r="AA20" s="92">
        <v>87.15656345379655611068348591</v>
      </c>
      <c r="AB20" s="272">
        <v>96.39712108367344001947299075</v>
      </c>
    </row>
    <row r="21" ht="18" customHeight="1">
      <c r="A21" s="58"/>
      <c r="B21" s="288"/>
      <c r="C21" s="289" t="s">
        <v>180</v>
      </c>
      <c r="D21" s="420">
        <v>58.520998174071819841752891050</v>
      </c>
      <c r="E21" s="91"/>
      <c r="F21" s="421">
        <v>65.748935439803316825192333530</v>
      </c>
      <c r="G21" s="420">
        <v>17.589774802191113816189896530</v>
      </c>
      <c r="H21" s="91"/>
      <c r="I21" s="421">
        <v>11.585016382103891209845619960</v>
      </c>
      <c r="J21" s="420">
        <v>0</v>
      </c>
      <c r="K21" s="91"/>
      <c r="L21" s="421">
        <v>5.3889596751978374571043128400</v>
      </c>
      <c r="M21" s="420">
        <v>76.110772976262933657942787580</v>
      </c>
      <c r="N21" s="91">
        <v>73.190827827438787407695297320</v>
      </c>
      <c r="O21" s="421">
        <v>82.72291149710504549214226634</v>
      </c>
      <c r="P21" s="5"/>
      <c r="Q21" s="420"/>
      <c r="R21" s="91"/>
      <c r="S21" s="421">
        <v>66.782302651603860384753552270</v>
      </c>
      <c r="T21" s="420"/>
      <c r="U21" s="91"/>
      <c r="V21" s="421">
        <v>16.673626333846991181084561770</v>
      </c>
      <c r="W21" s="420"/>
      <c r="X21" s="91"/>
      <c r="Y21" s="421">
        <v>67.310023799519108687548943300</v>
      </c>
      <c r="Z21" s="420">
        <v>657.87878787655098806244921008</v>
      </c>
      <c r="AA21" s="91">
        <v>53.155497722953529486714484720</v>
      </c>
      <c r="AB21" s="421">
        <v>57.350534927616793466013392830</v>
      </c>
    </row>
    <row r="22" ht="18" customHeight="1">
      <c r="A22" s="58"/>
      <c r="B22" s="286"/>
      <c r="C22" s="287" t="s">
        <v>183</v>
      </c>
      <c r="D22" s="271">
        <v>42.178940961655508216676810710</v>
      </c>
      <c r="E22" s="92"/>
      <c r="F22" s="272">
        <v>56.115782725061115942905982500</v>
      </c>
      <c r="G22" s="271">
        <v>0.5477784540474741326841144200</v>
      </c>
      <c r="H22" s="92"/>
      <c r="I22" s="272">
        <v>1.8115333488311797441991308400</v>
      </c>
      <c r="J22" s="271">
        <v>0</v>
      </c>
      <c r="K22" s="92"/>
      <c r="L22" s="272">
        <v>5.1330644058430227578907510100</v>
      </c>
      <c r="M22" s="271">
        <v>42.726719415702982349360925140</v>
      </c>
      <c r="N22" s="92">
        <v>47.555382821609016712009327630</v>
      </c>
      <c r="O22" s="272">
        <v>63.060380479735318444995864350</v>
      </c>
      <c r="P22" s="5"/>
      <c r="Q22" s="271"/>
      <c r="R22" s="92"/>
      <c r="S22" s="272">
        <v>49.647553623396028935231550750</v>
      </c>
      <c r="T22" s="271"/>
      <c r="U22" s="92"/>
      <c r="V22" s="272">
        <v>-53.324846520317184075923124430</v>
      </c>
      <c r="W22" s="271"/>
      <c r="X22" s="92"/>
      <c r="Y22" s="272">
        <v>54.920528249221192228234651010</v>
      </c>
      <c r="Z22" s="271">
        <v>372.72727272640048974594590081</v>
      </c>
      <c r="AA22" s="92">
        <v>34.787398105277023088582225520</v>
      </c>
      <c r="AB22" s="272">
        <v>41.096346744538334481984812790</v>
      </c>
    </row>
    <row r="23" ht="18" customHeight="1">
      <c r="A23" s="58"/>
      <c r="B23" s="288"/>
      <c r="C23" s="289" t="s">
        <v>184</v>
      </c>
      <c r="D23" s="420">
        <v>48.930817610062893081761006290</v>
      </c>
      <c r="E23" s="91"/>
      <c r="F23" s="421">
        <v>57.365504280847590076486761530</v>
      </c>
      <c r="G23" s="420">
        <v>6.7924528301886792452830188700</v>
      </c>
      <c r="H23" s="91"/>
      <c r="I23" s="421">
        <v>4.5510549592170555870706225100</v>
      </c>
      <c r="J23" s="420">
        <v>0</v>
      </c>
      <c r="K23" s="91"/>
      <c r="L23" s="421">
        <v>4.0902783667729611740494535700</v>
      </c>
      <c r="M23" s="420">
        <v>55.723270440251572327044025160</v>
      </c>
      <c r="N23" s="91">
        <v>54.024096385542168674698795180</v>
      </c>
      <c r="O23" s="421">
        <v>66.006837606837606837606837610</v>
      </c>
      <c r="P23" s="5"/>
      <c r="Q23" s="420"/>
      <c r="R23" s="91"/>
      <c r="S23" s="421">
        <v>34.012666125193561969626230340</v>
      </c>
      <c r="T23" s="420"/>
      <c r="U23" s="91"/>
      <c r="V23" s="421">
        <v>-30.403575837798380014936145250</v>
      </c>
      <c r="W23" s="420"/>
      <c r="X23" s="91"/>
      <c r="Y23" s="421">
        <v>106.27078410485013654237968749</v>
      </c>
      <c r="Z23" s="420">
        <v>558.73605947607656057823037655</v>
      </c>
      <c r="AA23" s="91">
        <v>10.534100246580466129989535230</v>
      </c>
      <c r="AB23" s="421">
        <v>28.597595497398534411912352080</v>
      </c>
    </row>
    <row r="24" ht="18" customHeight="1">
      <c r="A24" s="59"/>
      <c r="B24" s="286"/>
      <c r="C24" s="287" t="s">
        <v>185</v>
      </c>
      <c r="D24" s="271">
        <v>53.682288496652465003043213630</v>
      </c>
      <c r="E24" s="92"/>
      <c r="F24" s="272">
        <v>60.113445867431759788509232900</v>
      </c>
      <c r="G24" s="271">
        <v>15.307364576993304930006086430</v>
      </c>
      <c r="H24" s="92"/>
      <c r="I24" s="272">
        <v>5.9170703144033900628740709900</v>
      </c>
      <c r="J24" s="271">
        <v>0</v>
      </c>
      <c r="K24" s="92"/>
      <c r="L24" s="272">
        <v>4.3284581771392091229756704700</v>
      </c>
      <c r="M24" s="271">
        <v>68.989653073645769933049300060</v>
      </c>
      <c r="N24" s="92">
        <v>55.017489312087057909055577150</v>
      </c>
      <c r="O24" s="272">
        <v>70.358974358974358974358974360</v>
      </c>
      <c r="P24" s="93"/>
      <c r="Q24" s="271">
        <v>45.905707195984882611185354520</v>
      </c>
      <c r="R24" s="92"/>
      <c r="S24" s="272">
        <v>21.496890132239826973194953250</v>
      </c>
      <c r="T24" s="271">
        <v>-3.8240917781258096947672209900</v>
      </c>
      <c r="U24" s="92"/>
      <c r="V24" s="272">
        <v>-40.924786606878072238232207240</v>
      </c>
      <c r="W24" s="271">
        <v>0</v>
      </c>
      <c r="X24" s="92"/>
      <c r="Y24" s="272">
        <v>13.115532505857927131547949390</v>
      </c>
      <c r="Z24" s="271">
        <v>30.889145496539273037351524710</v>
      </c>
      <c r="AA24" s="92">
        <v>-9.638708030063244279615882820</v>
      </c>
      <c r="AB24" s="272">
        <v>11.116336180966810705409361720</v>
      </c>
    </row>
    <row r="25" ht="18" customHeight="1">
      <c r="A25" s="60"/>
      <c r="B25" s="288"/>
      <c r="C25" s="289" t="s">
        <v>186</v>
      </c>
      <c r="D25" s="420">
        <v>57.358490566037735849056603770</v>
      </c>
      <c r="E25" s="91"/>
      <c r="F25" s="421">
        <v>60.012124620062432108188285900</v>
      </c>
      <c r="G25" s="420">
        <v>21.352201257861635220125786160</v>
      </c>
      <c r="H25" s="91"/>
      <c r="I25" s="421">
        <v>14.534768548002448021407763560</v>
      </c>
      <c r="J25" s="420">
        <v>0</v>
      </c>
      <c r="K25" s="91"/>
      <c r="L25" s="421">
        <v>6.7625085413368292721133522500</v>
      </c>
      <c r="M25" s="420">
        <v>78.710691823899371069182389940</v>
      </c>
      <c r="N25" s="91">
        <v>62.554216867469879518072289160</v>
      </c>
      <c r="O25" s="421">
        <v>81.30940170940170940170940171</v>
      </c>
      <c r="P25" s="93"/>
      <c r="Q25" s="420">
        <v>6.0465116278391563007031261100</v>
      </c>
      <c r="R25" s="91"/>
      <c r="S25" s="421">
        <v>27.093998095161561717568327290</v>
      </c>
      <c r="T25" s="420">
        <v>166.27450980486136101499754986</v>
      </c>
      <c r="U25" s="91"/>
      <c r="V25" s="421">
        <v>181.83560879585049977676496045</v>
      </c>
      <c r="W25" s="420">
        <v>0</v>
      </c>
      <c r="X25" s="91"/>
      <c r="Y25" s="421">
        <v>13.971100197279462574599634850</v>
      </c>
      <c r="Z25" s="420">
        <v>26.734177215177039576990868150</v>
      </c>
      <c r="AA25" s="91">
        <v>21.365123889665232231793135460</v>
      </c>
      <c r="AB25" s="421">
        <v>39.444753891710575613552569860</v>
      </c>
    </row>
    <row r="26" ht="18" customHeight="1">
      <c r="A26" s="60"/>
      <c r="B26" s="290"/>
      <c r="C26" s="291" t="s">
        <v>189</v>
      </c>
      <c r="D26" s="273">
        <v>53.286670724284844796104686550</v>
      </c>
      <c r="E26" s="274"/>
      <c r="F26" s="275">
        <v>64.297098377429695401019370840</v>
      </c>
      <c r="G26" s="273">
        <v>18.867924528301886792452830190</v>
      </c>
      <c r="H26" s="274"/>
      <c r="I26" s="275">
        <v>8.025272279024704687839008290</v>
      </c>
      <c r="J26" s="273">
        <v>0</v>
      </c>
      <c r="K26" s="274"/>
      <c r="L26" s="275">
        <v>8.863733561907882789553531540</v>
      </c>
      <c r="M26" s="273">
        <v>72.154595252586731588557516740</v>
      </c>
      <c r="N26" s="274">
        <v>74.737660318694131364166342790</v>
      </c>
      <c r="O26" s="275">
        <v>81.18610421836228287841191067</v>
      </c>
      <c r="P26" s="184"/>
      <c r="Q26" s="273">
        <v>2.5175644028854519851477825500</v>
      </c>
      <c r="R26" s="274"/>
      <c r="S26" s="275">
        <v>28.902397908384400996830691620</v>
      </c>
      <c r="T26" s="273">
        <v>119.85815602948991499422129965</v>
      </c>
      <c r="U26" s="274"/>
      <c r="V26" s="275">
        <v>78.294885346871543930650867590</v>
      </c>
      <c r="W26" s="273">
        <v>-100</v>
      </c>
      <c r="X26" s="274"/>
      <c r="Y26" s="275">
        <v>11.619784472316448991902101590</v>
      </c>
      <c r="Z26" s="273">
        <v>9.515011547305464448580997060</v>
      </c>
      <c r="AA26" s="274">
        <v>54.532304725203278673026041880</v>
      </c>
      <c r="AB26" s="275">
        <v>30.267558528347182118448709350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 customHeight="1">
      <c r="A29" s="58"/>
      <c r="B29" s="284">
        <v>2019</v>
      </c>
      <c r="C29" s="285"/>
      <c r="D29" s="427"/>
      <c r="E29" s="428"/>
      <c r="F29" s="429">
        <v>56.298932952128460498134126950</v>
      </c>
      <c r="G29" s="427"/>
      <c r="H29" s="428"/>
      <c r="I29" s="429">
        <v>12.212818902822073643707721390</v>
      </c>
      <c r="J29" s="427"/>
      <c r="K29" s="428"/>
      <c r="L29" s="429">
        <v>6.0406036624436912931183285200</v>
      </c>
      <c r="M29" s="427">
        <v>81.68002067717756526234169036</v>
      </c>
      <c r="N29" s="428">
        <v>68.158381632337494068153582840</v>
      </c>
      <c r="O29" s="429">
        <v>74.552355517394225434960176860</v>
      </c>
      <c r="P29" s="5"/>
      <c r="Q29" s="427"/>
      <c r="R29" s="428"/>
      <c r="S29" s="429">
        <v>-12.187722098066818208854260300</v>
      </c>
      <c r="T29" s="427"/>
      <c r="U29" s="428"/>
      <c r="V29" s="429">
        <v>-2.2740127925808089997656373600</v>
      </c>
      <c r="W29" s="427"/>
      <c r="X29" s="428"/>
      <c r="Y29" s="429">
        <v>965.5302704220347011181172174</v>
      </c>
      <c r="Z29" s="427">
        <v>6.6662166266607444147698914300</v>
      </c>
      <c r="AA29" s="428">
        <v>2.158369542751994126035167700</v>
      </c>
      <c r="AB29" s="429">
        <v>-3.4004849570194838153131629500</v>
      </c>
    </row>
    <row r="30" ht="18" customHeight="1">
      <c r="A30" s="58"/>
      <c r="B30" s="286">
        <v>2020</v>
      </c>
      <c r="C30" s="287"/>
      <c r="D30" s="271"/>
      <c r="E30" s="92"/>
      <c r="F30" s="272">
        <v>42.476028542109650433813164790</v>
      </c>
      <c r="G30" s="271"/>
      <c r="H30" s="92"/>
      <c r="I30" s="272">
        <v>6.5589709847290743157854741600</v>
      </c>
      <c r="J30" s="271"/>
      <c r="K30" s="92"/>
      <c r="L30" s="272">
        <v>5.713577923108588211412952200</v>
      </c>
      <c r="M30" s="271">
        <v>38.643159088565831529023610680</v>
      </c>
      <c r="N30" s="92">
        <v>48.545463858267265984485888760</v>
      </c>
      <c r="O30" s="272">
        <v>54.748577449947312961011591150</v>
      </c>
      <c r="P30" s="5"/>
      <c r="Q30" s="271"/>
      <c r="R30" s="92"/>
      <c r="S30" s="272">
        <v>-24.552693426269889906030923310</v>
      </c>
      <c r="T30" s="271"/>
      <c r="U30" s="92"/>
      <c r="V30" s="272">
        <v>-46.294372847653404935696135650</v>
      </c>
      <c r="W30" s="271"/>
      <c r="X30" s="92"/>
      <c r="Y30" s="272">
        <v>-5.4137923553402073735604567500</v>
      </c>
      <c r="Z30" s="271">
        <v>-52.689582142389678899091214490</v>
      </c>
      <c r="AA30" s="92">
        <v>-28.775503913576266974374545610</v>
      </c>
      <c r="AB30" s="272">
        <v>-26.563584651367082975199269740</v>
      </c>
    </row>
    <row r="31" ht="18" customHeight="1">
      <c r="A31" s="58"/>
      <c r="B31" s="425">
        <v>2021</v>
      </c>
      <c r="C31" s="426"/>
      <c r="D31" s="430">
        <v>56.483704974271012006861063460</v>
      </c>
      <c r="E31" s="431"/>
      <c r="F31" s="432">
        <v>64.006044048961620698209152090</v>
      </c>
      <c r="G31" s="430">
        <v>12.116638078902229845626072040</v>
      </c>
      <c r="H31" s="431"/>
      <c r="I31" s="432">
        <v>7.1049697790474372470860627800</v>
      </c>
      <c r="J31" s="430">
        <v>0.2607204116638078902229845600</v>
      </c>
      <c r="K31" s="431"/>
      <c r="L31" s="432">
        <v>5.4703700848817042605354841100</v>
      </c>
      <c r="M31" s="430">
        <v>72.742310674592918066683897650</v>
      </c>
      <c r="N31" s="431">
        <v>66.583924740056114870440666780</v>
      </c>
      <c r="O31" s="432">
        <v>76.581383912890762205830698980</v>
      </c>
      <c r="P31" s="184"/>
      <c r="Q31" s="430"/>
      <c r="R31" s="431"/>
      <c r="S31" s="432">
        <v>50.687449476408097966695127460</v>
      </c>
      <c r="T31" s="430"/>
      <c r="U31" s="431"/>
      <c r="V31" s="432">
        <v>8.324458144746780298804799800</v>
      </c>
      <c r="W31" s="430"/>
      <c r="X31" s="431"/>
      <c r="Y31" s="432">
        <v>-4.2566644139919096899402518300</v>
      </c>
      <c r="Z31" s="430">
        <v>88.24110758597995765694428648</v>
      </c>
      <c r="AA31" s="431">
        <v>37.157871092567614985838794770</v>
      </c>
      <c r="AB31" s="432">
        <v>39.878308222656186136309109100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 customHeight="1">
      <c r="A34" s="58"/>
      <c r="B34" s="284">
        <v>2019</v>
      </c>
      <c r="C34" s="285"/>
      <c r="D34" s="427"/>
      <c r="E34" s="428"/>
      <c r="F34" s="429">
        <v>49.453818394279744034542892880</v>
      </c>
      <c r="G34" s="427"/>
      <c r="H34" s="428"/>
      <c r="I34" s="429">
        <v>13.296759927564466049934325280</v>
      </c>
      <c r="J34" s="427"/>
      <c r="K34" s="428"/>
      <c r="L34" s="429">
        <v>7.6531660462936666488240372500</v>
      </c>
      <c r="M34" s="427">
        <v>83.90073831009023789991796555</v>
      </c>
      <c r="N34" s="428">
        <v>67.688974267333809864188706220</v>
      </c>
      <c r="O34" s="429">
        <v>70.403744368137876733301255410</v>
      </c>
      <c r="P34" s="5"/>
      <c r="Q34" s="427"/>
      <c r="R34" s="428"/>
      <c r="S34" s="429">
        <v>-12.357279525224758541468502020</v>
      </c>
      <c r="T34" s="427"/>
      <c r="U34" s="428"/>
      <c r="V34" s="429">
        <v>-21.939792377310356114833817990</v>
      </c>
      <c r="W34" s="427"/>
      <c r="X34" s="428"/>
      <c r="Y34" s="429">
        <v>228625.63185821801012312474006</v>
      </c>
      <c r="Z34" s="427">
        <v>14.130283163644962882356369490</v>
      </c>
      <c r="AA34" s="428">
        <v>17.502081169220030317821861880</v>
      </c>
      <c r="AB34" s="429">
        <v>-4.1655730117025153264161353100</v>
      </c>
    </row>
    <row r="35" ht="18" customHeight="1">
      <c r="A35" s="58"/>
      <c r="B35" s="286">
        <v>2020</v>
      </c>
      <c r="C35" s="287"/>
      <c r="D35" s="271">
        <v>47.549220672682526661197703040</v>
      </c>
      <c r="E35" s="92"/>
      <c r="F35" s="272">
        <v>48.876660322833396969364935420</v>
      </c>
      <c r="G35" s="271">
        <v>10.869565217391304347826086960</v>
      </c>
      <c r="H35" s="92"/>
      <c r="I35" s="272">
        <v>6.5733836037438576014301599600</v>
      </c>
      <c r="J35" s="271">
        <v>1.7945036915504511894995898300</v>
      </c>
      <c r="K35" s="92"/>
      <c r="L35" s="272">
        <v>5.9000118147828346153810473200</v>
      </c>
      <c r="M35" s="271">
        <v>60.213289581624282198523379820</v>
      </c>
      <c r="N35" s="92">
        <v>53.619696176008381351492928230</v>
      </c>
      <c r="O35" s="272">
        <v>61.350055741360089186176142700</v>
      </c>
      <c r="P35" s="5"/>
      <c r="Q35" s="271"/>
      <c r="R35" s="92"/>
      <c r="S35" s="272">
        <v>-1.1670647286825595658554253800</v>
      </c>
      <c r="T35" s="271"/>
      <c r="U35" s="92"/>
      <c r="V35" s="272">
        <v>-50.564019809822037405209954310</v>
      </c>
      <c r="W35" s="271"/>
      <c r="X35" s="92"/>
      <c r="Y35" s="272">
        <v>-22.907568200022857311710862470</v>
      </c>
      <c r="Z35" s="271">
        <v>-28.232705939876353271076171800</v>
      </c>
      <c r="AA35" s="92">
        <v>-20.785184357695864706689194920</v>
      </c>
      <c r="AB35" s="272">
        <v>-12.859669195154548182068222740</v>
      </c>
    </row>
    <row r="36" ht="18" customHeight="1">
      <c r="A36" s="58"/>
      <c r="B36" s="425">
        <v>2021</v>
      </c>
      <c r="C36" s="426"/>
      <c r="D36" s="430">
        <v>54.747744052502050861361771940</v>
      </c>
      <c r="E36" s="431"/>
      <c r="F36" s="432">
        <v>61.490115328180196457837340140</v>
      </c>
      <c r="G36" s="430">
        <v>18.478260869565217391304347830</v>
      </c>
      <c r="H36" s="431"/>
      <c r="I36" s="432">
        <v>9.437561704742873672981938740</v>
      </c>
      <c r="J36" s="430">
        <v>0</v>
      </c>
      <c r="K36" s="431"/>
      <c r="L36" s="432">
        <v>6.6503608712017905157804981500</v>
      </c>
      <c r="M36" s="430">
        <v>73.226004922067268252666119770</v>
      </c>
      <c r="N36" s="431">
        <v>64.119958093242535358826610790</v>
      </c>
      <c r="O36" s="432">
        <v>77.578037904124860646599777030</v>
      </c>
      <c r="P36" s="184"/>
      <c r="Q36" s="430">
        <v>15.139098555057969155933185500</v>
      </c>
      <c r="R36" s="431"/>
      <c r="S36" s="432">
        <v>25.806703899317498926564240690</v>
      </c>
      <c r="T36" s="430">
        <v>69.999999999864000000000108840</v>
      </c>
      <c r="U36" s="431"/>
      <c r="V36" s="432">
        <v>43.572355939043272984058584980</v>
      </c>
      <c r="W36" s="430">
        <v>-100</v>
      </c>
      <c r="X36" s="431"/>
      <c r="Y36" s="432">
        <v>12.717755149567035673463854260</v>
      </c>
      <c r="Z36" s="430">
        <v>21.611035422392366303113117360</v>
      </c>
      <c r="AA36" s="431">
        <v>19.582844861292627252029901150</v>
      </c>
      <c r="AB36" s="432">
        <v>26.451454634578202066545803270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7.2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 customHeight="1">
      <c r="A39" s="58"/>
      <c r="B39" s="284">
        <v>2019</v>
      </c>
      <c r="C39" s="285"/>
      <c r="D39" s="427"/>
      <c r="E39" s="428"/>
      <c r="F39" s="429">
        <v>56.298932952128460498134126950</v>
      </c>
      <c r="G39" s="427"/>
      <c r="H39" s="428"/>
      <c r="I39" s="429">
        <v>12.212818902822073643707721390</v>
      </c>
      <c r="J39" s="427"/>
      <c r="K39" s="428"/>
      <c r="L39" s="429">
        <v>6.0406036624436912931183285200</v>
      </c>
      <c r="M39" s="427">
        <v>81.68002067717756526234169036</v>
      </c>
      <c r="N39" s="428">
        <v>68.158381632337494068153582840</v>
      </c>
      <c r="O39" s="429">
        <v>74.552355517394225434960176860</v>
      </c>
      <c r="P39" s="5"/>
      <c r="Q39" s="427"/>
      <c r="R39" s="428"/>
      <c r="S39" s="429">
        <v>-12.187722098066818208854260300</v>
      </c>
      <c r="T39" s="427"/>
      <c r="U39" s="428"/>
      <c r="V39" s="429">
        <v>-2.2740127925808089997656373600</v>
      </c>
      <c r="W39" s="427"/>
      <c r="X39" s="428"/>
      <c r="Y39" s="429">
        <v>965.5302704220347011181172174</v>
      </c>
      <c r="Z39" s="427">
        <v>6.6662166266607444147698914300</v>
      </c>
      <c r="AA39" s="428">
        <v>2.158369542751994126035167700</v>
      </c>
      <c r="AB39" s="429">
        <v>-3.4004849570194838153131629500</v>
      </c>
    </row>
    <row r="40" ht="18" customHeight="1">
      <c r="A40" s="58"/>
      <c r="B40" s="286">
        <v>2020</v>
      </c>
      <c r="C40" s="287"/>
      <c r="D40" s="271"/>
      <c r="E40" s="92"/>
      <c r="F40" s="272">
        <v>42.476028542109650433813164790</v>
      </c>
      <c r="G40" s="271"/>
      <c r="H40" s="92"/>
      <c r="I40" s="272">
        <v>6.5589709847290743157854741600</v>
      </c>
      <c r="J40" s="271"/>
      <c r="K40" s="92"/>
      <c r="L40" s="272">
        <v>5.713577923108588211412952200</v>
      </c>
      <c r="M40" s="271">
        <v>38.643159088565831529023610680</v>
      </c>
      <c r="N40" s="92">
        <v>48.545463858267265984485888760</v>
      </c>
      <c r="O40" s="272">
        <v>54.748577449947312961011591150</v>
      </c>
      <c r="P40" s="5"/>
      <c r="Q40" s="271"/>
      <c r="R40" s="92"/>
      <c r="S40" s="272">
        <v>-24.552693426269889906030923310</v>
      </c>
      <c r="T40" s="271"/>
      <c r="U40" s="92"/>
      <c r="V40" s="272">
        <v>-46.294372847653404935696135650</v>
      </c>
      <c r="W40" s="271"/>
      <c r="X40" s="92"/>
      <c r="Y40" s="272">
        <v>-5.4137923553402073735604567500</v>
      </c>
      <c r="Z40" s="271">
        <v>-52.689582142389678899091214490</v>
      </c>
      <c r="AA40" s="92">
        <v>-28.775503913576266974374545610</v>
      </c>
      <c r="AB40" s="272">
        <v>-26.563584651367082975199269740</v>
      </c>
    </row>
    <row r="41" ht="18" customHeight="1">
      <c r="A41" s="58"/>
      <c r="B41" s="425">
        <v>2021</v>
      </c>
      <c r="C41" s="426"/>
      <c r="D41" s="430">
        <v>56.483704974271012006861063460</v>
      </c>
      <c r="E41" s="431"/>
      <c r="F41" s="432">
        <v>64.006044048961620698209152090</v>
      </c>
      <c r="G41" s="430">
        <v>12.116638078902229845626072040</v>
      </c>
      <c r="H41" s="431"/>
      <c r="I41" s="432">
        <v>7.1049697790474372470860627800</v>
      </c>
      <c r="J41" s="430">
        <v>0.2607204116638078902229845600</v>
      </c>
      <c r="K41" s="431"/>
      <c r="L41" s="432">
        <v>5.4703700848817042605354841100</v>
      </c>
      <c r="M41" s="430">
        <v>72.742310674592918066683897650</v>
      </c>
      <c r="N41" s="431">
        <v>66.583924740056114870440666780</v>
      </c>
      <c r="O41" s="432">
        <v>76.581383912890762205830698980</v>
      </c>
      <c r="P41" s="184"/>
      <c r="Q41" s="430"/>
      <c r="R41" s="431"/>
      <c r="S41" s="432">
        <v>50.687449476408097966695127460</v>
      </c>
      <c r="T41" s="430"/>
      <c r="U41" s="431"/>
      <c r="V41" s="432">
        <v>8.324458144746780298804799800</v>
      </c>
      <c r="W41" s="430"/>
      <c r="X41" s="431"/>
      <c r="Y41" s="432">
        <v>-4.2566644139919096899402518300</v>
      </c>
      <c r="Z41" s="430">
        <v>88.24110758597995765694428648</v>
      </c>
      <c r="AA41" s="431">
        <v>37.157871092567614985838794770</v>
      </c>
      <c r="AB41" s="432">
        <v>39.878308222656186136309109100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sheetData>
  <mergeCells count="22">
    <mergeCell ref="B43:AB43"/>
    <mergeCell ref="Q38:AB38"/>
    <mergeCell ref="Q7:S7"/>
    <mergeCell ref="T7:V7"/>
    <mergeCell ref="Q33:AB33"/>
    <mergeCell ref="B33:O33"/>
    <mergeCell ref="B38:O38"/>
    <mergeCell ref="J7:L7"/>
    <mergeCell ref="G7:I7"/>
    <mergeCell ref="D7:F7"/>
    <mergeCell ref="B8:C8"/>
    <mergeCell ref="M7:O7"/>
    <mergeCell ref="Q28:AB28"/>
    <mergeCell ref="W7:Y7"/>
    <mergeCell ref="Z7:AB7"/>
    <mergeCell ref="B28:O28"/>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39"/>
</worksheet>
</file>

<file path=xl/worksheets/sheet40.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7">
    <pageSetUpPr fitToPage="1"/>
  </sheetPr>
  <dimension ref="A1:AD82"/>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143</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259</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ustomHeight="1">
      <c r="D6" s="960" t="s">
        <v>90</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18" customHeight="1">
      <c r="A9" s="57"/>
      <c r="B9" s="284">
        <v>2020</v>
      </c>
      <c r="C9" s="285" t="s">
        <v>180</v>
      </c>
      <c r="D9" s="434"/>
      <c r="E9" s="435"/>
      <c r="F9" s="436">
        <v>96.48102546346323510395685484</v>
      </c>
      <c r="G9" s="434"/>
      <c r="H9" s="435"/>
      <c r="I9" s="436">
        <v>102.12825101357179462094476132</v>
      </c>
      <c r="J9" s="434"/>
      <c r="K9" s="435"/>
      <c r="L9" s="436">
        <v>89.37465329237722247318073283</v>
      </c>
      <c r="M9" s="434">
        <v>74.787878787878787878787878788</v>
      </c>
      <c r="N9" s="435">
        <v>82.12475113858165256994144437</v>
      </c>
      <c r="O9" s="436">
        <v>97.11224040276903713027061045</v>
      </c>
      <c r="P9" s="5"/>
      <c r="Q9" s="415"/>
      <c r="R9" s="416"/>
      <c r="S9" s="417">
        <v>-5.8938092001937916863113802200</v>
      </c>
      <c r="T9" s="415"/>
      <c r="U9" s="416"/>
      <c r="V9" s="417">
        <v>3.2668541420514856950200204200</v>
      </c>
      <c r="W9" s="415"/>
      <c r="X9" s="416"/>
      <c r="Y9" s="417">
        <v>6.3900014414418883598754735800</v>
      </c>
      <c r="Z9" s="415">
        <v>-14.376318654630267596517481670</v>
      </c>
      <c r="AA9" s="416">
        <v>-2.3914215469339025732807537200</v>
      </c>
      <c r="AB9" s="417">
        <v>-3.6924624744382834104490724200</v>
      </c>
    </row>
    <row r="10" ht="18" customHeight="1">
      <c r="A10" s="58"/>
      <c r="B10" s="286"/>
      <c r="C10" s="287" t="s">
        <v>183</v>
      </c>
      <c r="D10" s="276"/>
      <c r="E10" s="94"/>
      <c r="F10" s="277">
        <v>88.48143130662568614028154016</v>
      </c>
      <c r="G10" s="276"/>
      <c r="H10" s="94"/>
      <c r="I10" s="277">
        <v>90.69313551871291858063804</v>
      </c>
      <c r="J10" s="276"/>
      <c r="K10" s="94"/>
      <c r="L10" s="277">
        <v>95.7568853071910383841686216</v>
      </c>
      <c r="M10" s="276">
        <v>76.622895622895622895622895623</v>
      </c>
      <c r="N10" s="94">
        <v>76.867772637144745538664904172</v>
      </c>
      <c r="O10" s="277">
        <v>89.21286597327608542769367435</v>
      </c>
      <c r="P10" s="5"/>
      <c r="Q10" s="271"/>
      <c r="R10" s="92"/>
      <c r="S10" s="272">
        <v>-7.937271671221873989465707660</v>
      </c>
      <c r="T10" s="271"/>
      <c r="U10" s="92"/>
      <c r="V10" s="272">
        <v>-7.2973632377183023706847759300</v>
      </c>
      <c r="W10" s="271"/>
      <c r="X10" s="92"/>
      <c r="Y10" s="272">
        <v>5.54104433611048245700763200</v>
      </c>
      <c r="Z10" s="271">
        <v>-10.953992576814222789549859450</v>
      </c>
      <c r="AA10" s="92">
        <v>-5.3555767452895218060142944100</v>
      </c>
      <c r="AB10" s="272">
        <v>-7.0078566672336263720856759200</v>
      </c>
    </row>
    <row r="11" ht="18" customHeight="1">
      <c r="A11" s="58"/>
      <c r="B11" s="288"/>
      <c r="C11" s="289" t="s">
        <v>184</v>
      </c>
      <c r="D11" s="439"/>
      <c r="E11" s="95"/>
      <c r="F11" s="440">
        <v>91.39426592184761882101006657</v>
      </c>
      <c r="G11" s="439"/>
      <c r="H11" s="95"/>
      <c r="I11" s="440">
        <v>92.80585611793364084640639869</v>
      </c>
      <c r="J11" s="439"/>
      <c r="K11" s="95"/>
      <c r="L11" s="440">
        <v>92.20754172848184840360577147</v>
      </c>
      <c r="M11" s="439">
        <v>84.09293680297397769516728625</v>
      </c>
      <c r="N11" s="95">
        <v>79.90008545603944124897288414</v>
      </c>
      <c r="O11" s="440">
        <v>91.60552169713924134945215972</v>
      </c>
      <c r="P11" s="5"/>
      <c r="Q11" s="420"/>
      <c r="R11" s="91"/>
      <c r="S11" s="421">
        <v>-4.086650204772748532378461300</v>
      </c>
      <c r="T11" s="420"/>
      <c r="U11" s="91"/>
      <c r="V11" s="421">
        <v>-9.860334999123163727005249320</v>
      </c>
      <c r="W11" s="420"/>
      <c r="X11" s="91"/>
      <c r="Y11" s="421">
        <v>2.0152870013913661588414113900</v>
      </c>
      <c r="Z11" s="420">
        <v>-3.4716646953003979193761711100</v>
      </c>
      <c r="AA11" s="91">
        <v>-5.0179015287042297805964897700</v>
      </c>
      <c r="AB11" s="421">
        <v>-4.1556050997651801190566727500</v>
      </c>
    </row>
    <row r="12" ht="18" customHeight="1">
      <c r="A12" s="58"/>
      <c r="B12" s="286"/>
      <c r="C12" s="287" t="s">
        <v>185</v>
      </c>
      <c r="D12" s="276">
        <v>86.95202646815550041356492969</v>
      </c>
      <c r="E12" s="94"/>
      <c r="F12" s="277">
        <v>94.71472126359257860473658865</v>
      </c>
      <c r="G12" s="276">
        <v>96.6577437858508604206500956</v>
      </c>
      <c r="H12" s="94"/>
      <c r="I12" s="277">
        <v>99.71236074126540291566082618</v>
      </c>
      <c r="J12" s="276">
        <v>0</v>
      </c>
      <c r="K12" s="94"/>
      <c r="L12" s="277">
        <v>92.9980502927549853441145226</v>
      </c>
      <c r="M12" s="276">
        <v>89.88279445727482678983833718</v>
      </c>
      <c r="N12" s="94">
        <v>84.14163283543980594918932721</v>
      </c>
      <c r="O12" s="277">
        <v>95.40152049533662512736107845</v>
      </c>
      <c r="P12" s="5"/>
      <c r="Q12" s="271"/>
      <c r="R12" s="92"/>
      <c r="S12" s="272">
        <v>-10.476098907923165578963875290</v>
      </c>
      <c r="T12" s="271"/>
      <c r="U12" s="92"/>
      <c r="V12" s="272">
        <v>-6.4959425094493221641660578800</v>
      </c>
      <c r="W12" s="271"/>
      <c r="X12" s="92"/>
      <c r="Y12" s="272">
        <v>5.9774300484412962117708572700</v>
      </c>
      <c r="Z12" s="271">
        <v>-6.2490508292872332693356354600</v>
      </c>
      <c r="AA12" s="92">
        <v>-4.9833637069769593757837636400</v>
      </c>
      <c r="AB12" s="272">
        <v>-8.509740459703600350216109640</v>
      </c>
    </row>
    <row r="13" ht="18" customHeight="1">
      <c r="A13" s="58"/>
      <c r="B13" s="288"/>
      <c r="C13" s="289" t="s">
        <v>186</v>
      </c>
      <c r="D13" s="439">
        <v>74.832558139534883720930232558</v>
      </c>
      <c r="E13" s="95"/>
      <c r="F13" s="440">
        <v>88.18456039717884726955746025</v>
      </c>
      <c r="G13" s="439">
        <v>76.180392156862745098039215686</v>
      </c>
      <c r="H13" s="95"/>
      <c r="I13" s="440">
        <v>93.35641977429863204980683289</v>
      </c>
      <c r="J13" s="439">
        <v>0</v>
      </c>
      <c r="K13" s="95"/>
      <c r="L13" s="440">
        <v>92.88772369338278491602579463</v>
      </c>
      <c r="M13" s="439">
        <v>75.006582278481012658227848101</v>
      </c>
      <c r="N13" s="95">
        <v>75.756138382421692379616643285</v>
      </c>
      <c r="O13" s="440">
        <v>89.12057693999003254082260854</v>
      </c>
      <c r="P13" s="5"/>
      <c r="Q13" s="420"/>
      <c r="R13" s="91"/>
      <c r="S13" s="421">
        <v>-18.517086864952297615152474650</v>
      </c>
      <c r="T13" s="420"/>
      <c r="U13" s="91"/>
      <c r="V13" s="421">
        <v>-9.540305297789088634423036270</v>
      </c>
      <c r="W13" s="420"/>
      <c r="X13" s="91"/>
      <c r="Y13" s="421">
        <v>-0.4587900920676054109031625300</v>
      </c>
      <c r="Z13" s="420">
        <v>-22.506407447362423260069950220</v>
      </c>
      <c r="AA13" s="91">
        <v>-13.192280399871781964737867700</v>
      </c>
      <c r="AB13" s="421">
        <v>-15.534719929159478040907612160</v>
      </c>
    </row>
    <row r="14" ht="18" customHeight="1">
      <c r="A14" s="58"/>
      <c r="B14" s="286"/>
      <c r="C14" s="287" t="s">
        <v>189</v>
      </c>
      <c r="D14" s="276">
        <v>81.58665105386416861826697892</v>
      </c>
      <c r="E14" s="94"/>
      <c r="F14" s="277">
        <v>95.30813987550246135518096071</v>
      </c>
      <c r="G14" s="276">
        <v>93.12411347517730496453900709</v>
      </c>
      <c r="H14" s="94"/>
      <c r="I14" s="277">
        <v>100.24014531458832877819923588</v>
      </c>
      <c r="J14" s="276">
        <v>96.04</v>
      </c>
      <c r="K14" s="94"/>
      <c r="L14" s="277">
        <v>96.81251354700643199758701777</v>
      </c>
      <c r="M14" s="276">
        <v>84.25773672055427251732101617</v>
      </c>
      <c r="N14" s="94">
        <v>81.99692542590806814529090325</v>
      </c>
      <c r="O14" s="277">
        <v>95.8560280299410734193342889</v>
      </c>
      <c r="P14" s="5"/>
      <c r="Q14" s="271">
        <v>-27.356287014722033670457480970</v>
      </c>
      <c r="R14" s="92"/>
      <c r="S14" s="272">
        <v>-19.152877981822383773374794570</v>
      </c>
      <c r="T14" s="271">
        <v>0.8880239531779670995644625700</v>
      </c>
      <c r="U14" s="92"/>
      <c r="V14" s="272">
        <v>-8.922360405399410373050271130</v>
      </c>
      <c r="W14" s="271">
        <v>0</v>
      </c>
      <c r="X14" s="92"/>
      <c r="Y14" s="272">
        <v>-6.9935366981696899771030451200</v>
      </c>
      <c r="Z14" s="271">
        <v>-22.169933219130926822765994400</v>
      </c>
      <c r="AA14" s="92">
        <v>-12.946456096992577456467828210</v>
      </c>
      <c r="AB14" s="272">
        <v>-16.698000992435862837351732180</v>
      </c>
    </row>
    <row r="15" ht="18" customHeight="1">
      <c r="A15" s="58"/>
      <c r="B15" s="288">
        <v>2021</v>
      </c>
      <c r="C15" s="289" t="s">
        <v>190</v>
      </c>
      <c r="D15" s="439">
        <v>108.55062872270019854401058901</v>
      </c>
      <c r="E15" s="95"/>
      <c r="F15" s="440">
        <v>114.346587201844521487062787</v>
      </c>
      <c r="G15" s="439">
        <v>133.53409090909090909090909091</v>
      </c>
      <c r="H15" s="95"/>
      <c r="I15" s="440">
        <v>129.63878217142644581020157444</v>
      </c>
      <c r="J15" s="439">
        <v>121.05882352941176470588235294</v>
      </c>
      <c r="K15" s="95"/>
      <c r="L15" s="440">
        <v>134.55487315070833840103699725</v>
      </c>
      <c r="M15" s="439">
        <v>112.4317302377003869541182974</v>
      </c>
      <c r="N15" s="95">
        <v>100.66394101081962353638654216</v>
      </c>
      <c r="O15" s="440">
        <v>116.57537498952543225049579621</v>
      </c>
      <c r="P15" s="5"/>
      <c r="Q15" s="420">
        <v>-30.138890254901078760274700020</v>
      </c>
      <c r="R15" s="91"/>
      <c r="S15" s="421">
        <v>-28.525907653790217290379487900</v>
      </c>
      <c r="T15" s="420">
        <v>-7.2969621235788058655912451600</v>
      </c>
      <c r="U15" s="91"/>
      <c r="V15" s="421">
        <v>-17.346326860150046531886879680</v>
      </c>
      <c r="W15" s="420">
        <v>-28.976929580867254499335668560</v>
      </c>
      <c r="X15" s="91"/>
      <c r="Y15" s="421">
        <v>-1.3388874751798445995096406200</v>
      </c>
      <c r="Z15" s="420">
        <v>-27.845920435846434812972360660</v>
      </c>
      <c r="AA15" s="91">
        <v>-25.372036265981062900998489460</v>
      </c>
      <c r="AB15" s="421">
        <v>-25.372626797273785316763327040</v>
      </c>
    </row>
    <row r="16" ht="18" customHeight="1">
      <c r="A16" s="58"/>
      <c r="B16" s="286"/>
      <c r="C16" s="287" t="s">
        <v>191</v>
      </c>
      <c r="D16" s="276"/>
      <c r="E16" s="94"/>
      <c r="F16" s="277">
        <v>135.89644148817333124034593036</v>
      </c>
      <c r="G16" s="276"/>
      <c r="H16" s="94"/>
      <c r="I16" s="277">
        <v>141.05157189380932145542993212</v>
      </c>
      <c r="J16" s="276"/>
      <c r="K16" s="94"/>
      <c r="L16" s="277">
        <v>127.91139740035560941008651116</v>
      </c>
      <c r="M16" s="276">
        <v>121.67193675889328063241106719</v>
      </c>
      <c r="N16" s="94">
        <v>114.67600877192982456140350877</v>
      </c>
      <c r="O16" s="277">
        <v>135.90766026930449392999976335</v>
      </c>
      <c r="P16" s="5"/>
      <c r="Q16" s="271"/>
      <c r="R16" s="92"/>
      <c r="S16" s="272">
        <v>-32.864111329238039122818277210</v>
      </c>
      <c r="T16" s="271"/>
      <c r="U16" s="92"/>
      <c r="V16" s="272">
        <v>-28.165091002777483831481609020</v>
      </c>
      <c r="W16" s="271"/>
      <c r="X16" s="92"/>
      <c r="Y16" s="272">
        <v>-20.450299880288752629185702220</v>
      </c>
      <c r="Z16" s="271">
        <v>-38.268138071099707975822036310</v>
      </c>
      <c r="AA16" s="92">
        <v>-38.496751083823667075802730060</v>
      </c>
      <c r="AB16" s="272">
        <v>-30.770372153144761384232693200</v>
      </c>
    </row>
    <row r="17" ht="18" customHeight="1">
      <c r="A17" s="58"/>
      <c r="B17" s="288"/>
      <c r="C17" s="289" t="s">
        <v>192</v>
      </c>
      <c r="D17" s="439"/>
      <c r="E17" s="95"/>
      <c r="F17" s="440">
        <v>153.20885643276552754683610569</v>
      </c>
      <c r="G17" s="439"/>
      <c r="H17" s="95"/>
      <c r="I17" s="440">
        <v>137.65025787614631186645547799</v>
      </c>
      <c r="J17" s="439"/>
      <c r="K17" s="95"/>
      <c r="L17" s="440">
        <v>128.50705482727276956866343107</v>
      </c>
      <c r="M17" s="439">
        <v>126.94209650582362728785357737</v>
      </c>
      <c r="N17" s="95">
        <v>127.80005505912085928332882029</v>
      </c>
      <c r="O17" s="440">
        <v>150.94087317778849363848807448</v>
      </c>
      <c r="P17" s="5"/>
      <c r="Q17" s="420"/>
      <c r="R17" s="91"/>
      <c r="S17" s="421">
        <v>-21.347850572980702146652508430</v>
      </c>
      <c r="T17" s="420"/>
      <c r="U17" s="91"/>
      <c r="V17" s="421">
        <v>-25.871917578891463134537464230</v>
      </c>
      <c r="W17" s="420"/>
      <c r="X17" s="91"/>
      <c r="Y17" s="421">
        <v>-23.564370988318935922844824840</v>
      </c>
      <c r="Z17" s="420">
        <v>-38.795302466400958309662601680</v>
      </c>
      <c r="AA17" s="91">
        <v>-27.110362872221966944479570860</v>
      </c>
      <c r="AB17" s="421">
        <v>-19.813044943683285248153734840</v>
      </c>
    </row>
    <row r="18" ht="18" customHeight="1">
      <c r="A18" s="58"/>
      <c r="B18" s="286"/>
      <c r="C18" s="287" t="s">
        <v>193</v>
      </c>
      <c r="D18" s="276">
        <v>112.70226415094339622641509434</v>
      </c>
      <c r="E18" s="94"/>
      <c r="F18" s="277">
        <v>126.21079988217882834329067041</v>
      </c>
      <c r="G18" s="276">
        <v>103.94771241830065359477124183</v>
      </c>
      <c r="H18" s="94"/>
      <c r="I18" s="277">
        <v>114.11941125694990876285181084</v>
      </c>
      <c r="J18" s="276">
        <v>0</v>
      </c>
      <c r="K18" s="94"/>
      <c r="L18" s="277">
        <v>123.23459059687893595863334141</v>
      </c>
      <c r="M18" s="276">
        <v>112.22440242597217267213699608</v>
      </c>
      <c r="N18" s="94">
        <v>107.57817839922854387656702023</v>
      </c>
      <c r="O18" s="277">
        <v>124.69850309770269750259745257</v>
      </c>
      <c r="P18" s="5"/>
      <c r="Q18" s="271"/>
      <c r="R18" s="92"/>
      <c r="S18" s="272">
        <v>20.896398819557514774492598130</v>
      </c>
      <c r="T18" s="271"/>
      <c r="U18" s="92"/>
      <c r="V18" s="272">
        <v>16.111104496333830271945050960</v>
      </c>
      <c r="W18" s="271"/>
      <c r="X18" s="92"/>
      <c r="Y18" s="272">
        <v>-5.2972318306099185390185597500</v>
      </c>
      <c r="Z18" s="271">
        <v>26.385300914774709279645055880</v>
      </c>
      <c r="AA18" s="92">
        <v>31.363897833873683715322873010</v>
      </c>
      <c r="AB18" s="272">
        <v>14.978754727819818910607026130</v>
      </c>
    </row>
    <row r="19" ht="18" customHeight="1">
      <c r="A19" s="58"/>
      <c r="B19" s="288"/>
      <c r="C19" s="289" t="s">
        <v>194</v>
      </c>
      <c r="D19" s="439"/>
      <c r="E19" s="95"/>
      <c r="F19" s="440">
        <v>114.2722992326069833332090876</v>
      </c>
      <c r="G19" s="439"/>
      <c r="H19" s="95"/>
      <c r="I19" s="440">
        <v>116.32753254415137680276173441</v>
      </c>
      <c r="J19" s="439"/>
      <c r="K19" s="95"/>
      <c r="L19" s="440">
        <v>89.65536278884675957598334017</v>
      </c>
      <c r="M19" s="439">
        <v>99.35389028325564718537110075</v>
      </c>
      <c r="N19" s="95">
        <v>100.00854216867469879518072289</v>
      </c>
      <c r="O19" s="440">
        <v>112.32894251649117056582128078</v>
      </c>
      <c r="P19" s="5"/>
      <c r="Q19" s="420"/>
      <c r="R19" s="91"/>
      <c r="S19" s="421">
        <v>21.006021785883306274198514570</v>
      </c>
      <c r="T19" s="420"/>
      <c r="U19" s="91"/>
      <c r="V19" s="421">
        <v>25.129010624992488128516352500</v>
      </c>
      <c r="W19" s="420"/>
      <c r="X19" s="91"/>
      <c r="Y19" s="421">
        <v>-6.5367909684320781586885057300</v>
      </c>
      <c r="Z19" s="420">
        <v>30.110446209566371852057152960</v>
      </c>
      <c r="AA19" s="91">
        <v>32.677085228703073449571460470</v>
      </c>
      <c r="AB19" s="421">
        <v>18.842329756275281143726222110</v>
      </c>
    </row>
    <row r="20" ht="18" customHeight="1">
      <c r="A20" s="58"/>
      <c r="B20" s="286"/>
      <c r="C20" s="287" t="s">
        <v>195</v>
      </c>
      <c r="D20" s="276">
        <v>101.76142857142857142857142857</v>
      </c>
      <c r="E20" s="94"/>
      <c r="F20" s="277">
        <v>113.93558092650795113608508095</v>
      </c>
      <c r="G20" s="276">
        <v>102.15169660678642714570858283</v>
      </c>
      <c r="H20" s="94"/>
      <c r="I20" s="277">
        <v>103.6206663875352543195724508</v>
      </c>
      <c r="J20" s="276">
        <v>78.785714285714285714285714286</v>
      </c>
      <c r="K20" s="94"/>
      <c r="L20" s="277">
        <v>92.14328770793998986941044946</v>
      </c>
      <c r="M20" s="276">
        <v>101.47029890276201286416950435</v>
      </c>
      <c r="N20" s="94">
        <v>97.87153442852149598042642433</v>
      </c>
      <c r="O20" s="277">
        <v>111.42671754079630946991743732</v>
      </c>
      <c r="P20" s="5"/>
      <c r="Q20" s="271"/>
      <c r="R20" s="92"/>
      <c r="S20" s="272">
        <v>21.344224562707412943033716300</v>
      </c>
      <c r="T20" s="271"/>
      <c r="U20" s="92"/>
      <c r="V20" s="272">
        <v>5.454247147558371732565696600</v>
      </c>
      <c r="W20" s="271"/>
      <c r="X20" s="92"/>
      <c r="Y20" s="272">
        <v>1.3395593834896924127708490800</v>
      </c>
      <c r="Z20" s="271">
        <v>29.683058729657452842078710390</v>
      </c>
      <c r="AA20" s="92">
        <v>26.713535574394896795577974820</v>
      </c>
      <c r="AB20" s="272">
        <v>18.406750357491100902195193940</v>
      </c>
    </row>
    <row r="21" ht="18" customHeight="1">
      <c r="A21" s="58"/>
      <c r="B21" s="288"/>
      <c r="C21" s="289" t="s">
        <v>180</v>
      </c>
      <c r="D21" s="441">
        <v>121.22516900676027041081643266</v>
      </c>
      <c r="E21" s="154"/>
      <c r="F21" s="442">
        <v>123.71484797155996120767191015</v>
      </c>
      <c r="G21" s="441">
        <v>104.86678200692041522491349481</v>
      </c>
      <c r="H21" s="154"/>
      <c r="I21" s="442">
        <v>111.66645026547063386711507593</v>
      </c>
      <c r="J21" s="441">
        <v>0</v>
      </c>
      <c r="K21" s="154"/>
      <c r="L21" s="442">
        <v>93.29820743606225987019695536</v>
      </c>
      <c r="M21" s="441">
        <v>117.44462215113954418232706917</v>
      </c>
      <c r="N21" s="154">
        <v>109.2108995327102803738317757</v>
      </c>
      <c r="O21" s="442">
        <v>120.04603447586289645242570891</v>
      </c>
      <c r="P21" s="5"/>
      <c r="Q21" s="420"/>
      <c r="R21" s="91"/>
      <c r="S21" s="421">
        <v>28.227127953115364544460628900</v>
      </c>
      <c r="T21" s="420"/>
      <c r="U21" s="91"/>
      <c r="V21" s="421">
        <v>9.339432681169161530511346920</v>
      </c>
      <c r="W21" s="420"/>
      <c r="X21" s="91"/>
      <c r="Y21" s="421">
        <v>4.390007680170660257979345400</v>
      </c>
      <c r="Z21" s="420">
        <v>57.036974513229566417957887990</v>
      </c>
      <c r="AA21" s="91">
        <v>32.981711382476676730160316410</v>
      </c>
      <c r="AB21" s="421">
        <v>23.615760462263678924950768510</v>
      </c>
    </row>
    <row r="22" ht="18" customHeight="1">
      <c r="A22" s="58"/>
      <c r="B22" s="286"/>
      <c r="C22" s="287" t="s">
        <v>183</v>
      </c>
      <c r="D22" s="276">
        <v>97.23953823953823953823953824</v>
      </c>
      <c r="E22" s="94"/>
      <c r="F22" s="277">
        <v>106.01849904985809526936354937</v>
      </c>
      <c r="G22" s="276">
        <v>116.66666666666666666666666667</v>
      </c>
      <c r="H22" s="94"/>
      <c r="I22" s="277">
        <v>96.43917431161710716578393846</v>
      </c>
      <c r="J22" s="276">
        <v>0</v>
      </c>
      <c r="K22" s="94"/>
      <c r="L22" s="277">
        <v>90.96820063024883669406303473</v>
      </c>
      <c r="M22" s="276">
        <v>97.48860398860398860398860399</v>
      </c>
      <c r="N22" s="94">
        <v>86.25201863354037267080745342</v>
      </c>
      <c r="O22" s="277">
        <v>104.51823189926547743966421826</v>
      </c>
      <c r="P22" s="5"/>
      <c r="Q22" s="271"/>
      <c r="R22" s="92"/>
      <c r="S22" s="272">
        <v>19.820054314548561879562796230</v>
      </c>
      <c r="T22" s="271"/>
      <c r="U22" s="92"/>
      <c r="V22" s="272">
        <v>6.3356931702205097352188282600</v>
      </c>
      <c r="W22" s="271"/>
      <c r="X22" s="92"/>
      <c r="Y22" s="272">
        <v>-5.0008776513443050711259666500</v>
      </c>
      <c r="Z22" s="271">
        <v>27.231688643554645179207492970</v>
      </c>
      <c r="AA22" s="92">
        <v>12.208297020318622418713410860</v>
      </c>
      <c r="AB22" s="272">
        <v>17.156007442408734438357075490</v>
      </c>
    </row>
    <row r="23" ht="18" customHeight="1">
      <c r="A23" s="58"/>
      <c r="B23" s="288"/>
      <c r="C23" s="289" t="s">
        <v>184</v>
      </c>
      <c r="D23" s="439">
        <v>98.18894601542416452442159383</v>
      </c>
      <c r="E23" s="95"/>
      <c r="F23" s="440">
        <v>106.09848545322246450332629336</v>
      </c>
      <c r="G23" s="439">
        <v>108.95833333333333333333333333</v>
      </c>
      <c r="H23" s="95"/>
      <c r="I23" s="440">
        <v>110.43962035592772891829041509</v>
      </c>
      <c r="J23" s="439">
        <v>0</v>
      </c>
      <c r="K23" s="95"/>
      <c r="L23" s="440">
        <v>91.17144578292765409649476883</v>
      </c>
      <c r="M23" s="439">
        <v>99.50169300225733634311512415</v>
      </c>
      <c r="N23" s="95">
        <v>89.24264347308950341956586381</v>
      </c>
      <c r="O23" s="440">
        <v>105.47280778992075413062619775</v>
      </c>
      <c r="P23" s="5"/>
      <c r="Q23" s="420"/>
      <c r="R23" s="91"/>
      <c r="S23" s="421">
        <v>16.088776886729292217028801210</v>
      </c>
      <c r="T23" s="420"/>
      <c r="U23" s="91"/>
      <c r="V23" s="421">
        <v>19.000702084603261630972047310</v>
      </c>
      <c r="W23" s="420"/>
      <c r="X23" s="91"/>
      <c r="Y23" s="421">
        <v>-1.1236564017974506189366913200</v>
      </c>
      <c r="Z23" s="420">
        <v>18.323484450726938828462125950</v>
      </c>
      <c r="AA23" s="91">
        <v>11.692801032402319361501664890</v>
      </c>
      <c r="AB23" s="421">
        <v>15.138046087084025052991575810</v>
      </c>
    </row>
    <row r="24" ht="18" customHeight="1">
      <c r="A24" s="59"/>
      <c r="B24" s="286"/>
      <c r="C24" s="287" t="s">
        <v>185</v>
      </c>
      <c r="D24" s="276">
        <v>102.29818594104308390022675737</v>
      </c>
      <c r="E24" s="94"/>
      <c r="F24" s="277">
        <v>110.1287035926179969335668433</v>
      </c>
      <c r="G24" s="276">
        <v>84.85487077534791252485089463</v>
      </c>
      <c r="H24" s="94"/>
      <c r="I24" s="277">
        <v>106.2663069088445593992833175</v>
      </c>
      <c r="J24" s="276">
        <v>0</v>
      </c>
      <c r="K24" s="94"/>
      <c r="L24" s="277">
        <v>93.59483833341809679756661823</v>
      </c>
      <c r="M24" s="276">
        <v>98.42787825319805910895456551</v>
      </c>
      <c r="N24" s="94">
        <v>96.47409720259960440802486578</v>
      </c>
      <c r="O24" s="277">
        <v>108.78672528919401862127339415</v>
      </c>
      <c r="P24" s="93"/>
      <c r="Q24" s="271">
        <v>17.648995769472336052937144870</v>
      </c>
      <c r="R24" s="92"/>
      <c r="S24" s="272">
        <v>16.274114650160275207635735790</v>
      </c>
      <c r="T24" s="271">
        <v>-12.210995775667834158072154370</v>
      </c>
      <c r="U24" s="92"/>
      <c r="V24" s="272">
        <v>6.5728522710925761998553139600</v>
      </c>
      <c r="W24" s="271">
        <v>0</v>
      </c>
      <c r="X24" s="92"/>
      <c r="Y24" s="272">
        <v>0.6417210239775324744555430400</v>
      </c>
      <c r="Z24" s="271">
        <v>9.506918256705417858996116250</v>
      </c>
      <c r="AA24" s="92">
        <v>14.656792305569686938441722990</v>
      </c>
      <c r="AB24" s="272">
        <v>14.030389373671928972909792160</v>
      </c>
    </row>
    <row r="25" ht="18" customHeight="1">
      <c r="A25" s="60"/>
      <c r="B25" s="288"/>
      <c r="C25" s="289" t="s">
        <v>186</v>
      </c>
      <c r="D25" s="439">
        <v>114.74506578947368421052631579</v>
      </c>
      <c r="E25" s="95"/>
      <c r="F25" s="440">
        <v>122.1571444933212465030150698</v>
      </c>
      <c r="G25" s="439">
        <v>90.32253313696612665684830633</v>
      </c>
      <c r="H25" s="95"/>
      <c r="I25" s="440">
        <v>107.60762484156879276814812998</v>
      </c>
      <c r="J25" s="439">
        <v>0</v>
      </c>
      <c r="K25" s="95"/>
      <c r="L25" s="440">
        <v>96.07202254039472589587256838</v>
      </c>
      <c r="M25" s="439">
        <v>108.11985617259288853375948861</v>
      </c>
      <c r="N25" s="95">
        <v>108.70459039548022598870056497</v>
      </c>
      <c r="O25" s="440">
        <v>117.38678888281545641845015347</v>
      </c>
      <c r="P25" s="93"/>
      <c r="Q25" s="420">
        <v>53.335752033988080593360103180</v>
      </c>
      <c r="R25" s="91"/>
      <c r="S25" s="421">
        <v>38.524412825898636630432453370</v>
      </c>
      <c r="T25" s="420">
        <v>18.564017038582820528557874740</v>
      </c>
      <c r="U25" s="91"/>
      <c r="V25" s="421">
        <v>15.265372324391550258996498490</v>
      </c>
      <c r="W25" s="420">
        <v>0</v>
      </c>
      <c r="X25" s="91"/>
      <c r="Y25" s="421">
        <v>3.4281159235910757352637971700</v>
      </c>
      <c r="Z25" s="420">
        <v>44.147157340329219828924628760</v>
      </c>
      <c r="AA25" s="91">
        <v>43.492781861139526610639807440</v>
      </c>
      <c r="AB25" s="421">
        <v>31.716818846275588774762428590</v>
      </c>
    </row>
    <row r="26" ht="18" customHeight="1">
      <c r="A26" s="60"/>
      <c r="B26" s="290"/>
      <c r="C26" s="291" t="s">
        <v>189</v>
      </c>
      <c r="D26" s="443">
        <v>134.41062250142775556824671616</v>
      </c>
      <c r="E26" s="444"/>
      <c r="F26" s="445">
        <v>135.66469372566282630248498661</v>
      </c>
      <c r="G26" s="443">
        <v>100.41451612903225806451612903</v>
      </c>
      <c r="H26" s="444"/>
      <c r="I26" s="445">
        <v>108.47485553367686745237923395</v>
      </c>
      <c r="J26" s="443">
        <v>0</v>
      </c>
      <c r="K26" s="444"/>
      <c r="L26" s="445">
        <v>95.84261835077450074056958695</v>
      </c>
      <c r="M26" s="443">
        <v>125.52087726697595951075495571</v>
      </c>
      <c r="N26" s="444">
        <v>112.94650754030161206448257931</v>
      </c>
      <c r="O26" s="445">
        <v>128.62927644314037125333659352</v>
      </c>
      <c r="P26" s="184"/>
      <c r="Q26" s="273">
        <v>64.745850902287608216586430700</v>
      </c>
      <c r="R26" s="274"/>
      <c r="S26" s="275">
        <v>42.343239415731079606705346180</v>
      </c>
      <c r="T26" s="273">
        <v>7.8286948264734615503014130600</v>
      </c>
      <c r="U26" s="274"/>
      <c r="V26" s="275">
        <v>8.214982323930729610669616050</v>
      </c>
      <c r="W26" s="273">
        <v>-100</v>
      </c>
      <c r="X26" s="274"/>
      <c r="Y26" s="275">
        <v>-1.0018283388072967862682168300</v>
      </c>
      <c r="Z26" s="273">
        <v>48.972524248076105176999464840</v>
      </c>
      <c r="AA26" s="274">
        <v>37.744808056700265956310125780</v>
      </c>
      <c r="AB26" s="275">
        <v>34.190075561046133332985380590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1037" t="s">
        <v>59</v>
      </c>
      <c r="C28" s="1037"/>
      <c r="D28" s="1037"/>
      <c r="E28" s="1037"/>
      <c r="F28" s="1037"/>
      <c r="G28" s="1037"/>
      <c r="H28" s="1037"/>
      <c r="I28" s="1037"/>
      <c r="J28" s="1037"/>
      <c r="K28" s="1037"/>
      <c r="L28" s="1037"/>
      <c r="M28" s="1037"/>
      <c r="N28" s="1037"/>
      <c r="O28" s="1037"/>
      <c r="P28" s="411"/>
      <c r="Q28" s="1038"/>
      <c r="R28" s="1038"/>
      <c r="S28" s="1038"/>
      <c r="T28" s="1038"/>
      <c r="U28" s="1038"/>
      <c r="V28" s="1038"/>
      <c r="W28" s="1038"/>
      <c r="X28" s="1038"/>
      <c r="Y28" s="1038"/>
      <c r="Z28" s="1038"/>
      <c r="AA28" s="1038"/>
      <c r="AB28" s="1038"/>
      <c r="AC28" s="9"/>
    </row>
    <row r="29" ht="18" customHeight="1">
      <c r="A29" s="58"/>
      <c r="B29" s="284">
        <v>2019</v>
      </c>
      <c r="C29" s="285"/>
      <c r="D29" s="454"/>
      <c r="E29" s="455"/>
      <c r="F29" s="456">
        <v>128.53206477991199824515136358</v>
      </c>
      <c r="G29" s="454"/>
      <c r="H29" s="455"/>
      <c r="I29" s="456">
        <v>121.15626061047038630534413402</v>
      </c>
      <c r="J29" s="454"/>
      <c r="K29" s="455"/>
      <c r="L29" s="456">
        <v>105.44726105874894142937291434</v>
      </c>
      <c r="M29" s="454">
        <v>116.6432820707550155053477628</v>
      </c>
      <c r="N29" s="455">
        <v>108.77039200807328540472036862</v>
      </c>
      <c r="O29" s="456">
        <v>125.45334903852445990034682297</v>
      </c>
      <c r="P29" s="5"/>
      <c r="Q29" s="427"/>
      <c r="R29" s="428"/>
      <c r="S29" s="429">
        <v>3.1871576914658989620985544300</v>
      </c>
      <c r="T29" s="427"/>
      <c r="U29" s="428"/>
      <c r="V29" s="429">
        <v>-1.5425124262603881464569197400</v>
      </c>
      <c r="W29" s="427"/>
      <c r="X29" s="428"/>
      <c r="Y29" s="429">
        <v>-38.761003981581544491627179500</v>
      </c>
      <c r="Z29" s="427">
        <v>-3.81020631375456560449012300</v>
      </c>
      <c r="AA29" s="428">
        <v>0.8050982396988114834137691700</v>
      </c>
      <c r="AB29" s="429">
        <v>0.6301183583428540377563113500</v>
      </c>
    </row>
    <row r="30" ht="18" customHeight="1">
      <c r="A30" s="58"/>
      <c r="B30" s="286">
        <v>2020</v>
      </c>
      <c r="C30" s="287"/>
      <c r="D30" s="276"/>
      <c r="E30" s="94"/>
      <c r="F30" s="277">
        <v>123.04235423529187749697395604</v>
      </c>
      <c r="G30" s="276"/>
      <c r="H30" s="94"/>
      <c r="I30" s="277">
        <v>131.01290400752914407273712278</v>
      </c>
      <c r="J30" s="276"/>
      <c r="K30" s="94"/>
      <c r="L30" s="277">
        <v>127.09795704837571716498588099</v>
      </c>
      <c r="M30" s="276">
        <v>131.93076307363927427961579509</v>
      </c>
      <c r="N30" s="94">
        <v>110.99333137787556252329606309</v>
      </c>
      <c r="O30" s="277">
        <v>124.42048332832913750760252827</v>
      </c>
      <c r="P30" s="5"/>
      <c r="Q30" s="271"/>
      <c r="R30" s="92"/>
      <c r="S30" s="272">
        <v>-4.2710825147085088206584651700</v>
      </c>
      <c r="T30" s="271"/>
      <c r="U30" s="92"/>
      <c r="V30" s="272">
        <v>8.135480038226698677693688590</v>
      </c>
      <c r="W30" s="271"/>
      <c r="X30" s="92"/>
      <c r="Y30" s="272">
        <v>20.532250693190870086310577810</v>
      </c>
      <c r="Z30" s="271">
        <v>13.106182140485465184486223340</v>
      </c>
      <c r="AA30" s="92">
        <v>2.0436989595569563706012474600</v>
      </c>
      <c r="AB30" s="272">
        <v>-0.8233066060706673116078111400</v>
      </c>
    </row>
    <row r="31" ht="18" customHeight="1">
      <c r="A31" s="58"/>
      <c r="B31" s="425">
        <v>2021</v>
      </c>
      <c r="C31" s="426"/>
      <c r="D31" s="457">
        <v>110.66832675372001214697843911</v>
      </c>
      <c r="E31" s="458"/>
      <c r="F31" s="459">
        <v>122.94311293556604236659338972</v>
      </c>
      <c r="G31" s="457">
        <v>100.46744054360135900339750849</v>
      </c>
      <c r="H31" s="458"/>
      <c r="I31" s="459">
        <v>114.21967859114405327237141522</v>
      </c>
      <c r="J31" s="457">
        <v>97.69736842105263157894736842</v>
      </c>
      <c r="K31" s="458"/>
      <c r="L31" s="459">
        <v>102.40440674081187191003862213</v>
      </c>
      <c r="M31" s="457">
        <v>110.85972143263217737350767482</v>
      </c>
      <c r="N31" s="458">
        <v>105.85886652521366673937615261</v>
      </c>
      <c r="O31" s="459">
        <v>120.66665810504377435475940617</v>
      </c>
      <c r="P31" s="93"/>
      <c r="Q31" s="430"/>
      <c r="R31" s="431"/>
      <c r="S31" s="432">
        <v>-0.0806562100918303067092926100</v>
      </c>
      <c r="T31" s="430"/>
      <c r="U31" s="431"/>
      <c r="V31" s="432">
        <v>-12.817993421010343546810327180</v>
      </c>
      <c r="W31" s="430"/>
      <c r="X31" s="431"/>
      <c r="Y31" s="432">
        <v>-19.428754703102435245013261080</v>
      </c>
      <c r="Z31" s="430">
        <v>-15.971287628506290782167078930</v>
      </c>
      <c r="AA31" s="431">
        <v>-4.62592192607047201962389400</v>
      </c>
      <c r="AB31" s="432">
        <v>-3.0170476137367657778203543700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1039" t="s">
        <v>44</v>
      </c>
      <c r="C33" s="1039"/>
      <c r="D33" s="1039"/>
      <c r="E33" s="1039"/>
      <c r="F33" s="1039"/>
      <c r="G33" s="1039"/>
      <c r="H33" s="1039"/>
      <c r="I33" s="1039"/>
      <c r="J33" s="1039"/>
      <c r="K33" s="1039"/>
      <c r="L33" s="1039"/>
      <c r="M33" s="1039"/>
      <c r="N33" s="1039"/>
      <c r="O33" s="1039"/>
      <c r="P33" s="411"/>
      <c r="Q33" s="1038"/>
      <c r="R33" s="1038"/>
      <c r="S33" s="1038"/>
      <c r="T33" s="1038"/>
      <c r="U33" s="1038"/>
      <c r="V33" s="1038"/>
      <c r="W33" s="1038"/>
      <c r="X33" s="1038"/>
      <c r="Y33" s="1038"/>
      <c r="Z33" s="1038"/>
      <c r="AA33" s="1038"/>
      <c r="AB33" s="1038"/>
      <c r="AC33" s="9"/>
    </row>
    <row r="34" ht="18" customHeight="1">
      <c r="A34" s="58"/>
      <c r="B34" s="284">
        <v>2019</v>
      </c>
      <c r="C34" s="285"/>
      <c r="D34" s="454"/>
      <c r="E34" s="455"/>
      <c r="F34" s="456">
        <v>110.91583677220064142658289834</v>
      </c>
      <c r="G34" s="454"/>
      <c r="H34" s="455"/>
      <c r="I34" s="456">
        <v>106.00647292080139809775408035</v>
      </c>
      <c r="J34" s="454"/>
      <c r="K34" s="455"/>
      <c r="L34" s="456">
        <v>96.19014938375698119011377049</v>
      </c>
      <c r="M34" s="454">
        <v>100.23013933023710584209239795</v>
      </c>
      <c r="N34" s="455">
        <v>89.83861201861201861201861202</v>
      </c>
      <c r="O34" s="456">
        <v>108.38789220254737496116806462</v>
      </c>
      <c r="P34" s="5"/>
      <c r="Q34" s="427"/>
      <c r="R34" s="428"/>
      <c r="S34" s="429">
        <v>3.4583593480441903483116332600</v>
      </c>
      <c r="T34" s="427"/>
      <c r="U34" s="428"/>
      <c r="V34" s="429">
        <v>2.1084695976715599927885234300</v>
      </c>
      <c r="W34" s="427"/>
      <c r="X34" s="428"/>
      <c r="Y34" s="429">
        <v>-46.65353976389585359349179700</v>
      </c>
      <c r="Z34" s="427">
        <v>5.0459288366424970645815999300</v>
      </c>
      <c r="AA34" s="428">
        <v>0.2377978730570081267841527500</v>
      </c>
      <c r="AB34" s="429">
        <v>1.8440746700946851427512330800</v>
      </c>
    </row>
    <row r="35" ht="18" customHeight="1">
      <c r="A35" s="58"/>
      <c r="B35" s="286">
        <v>2020</v>
      </c>
      <c r="C35" s="287"/>
      <c r="D35" s="276">
        <v>80.48026741427647185680396808</v>
      </c>
      <c r="E35" s="94"/>
      <c r="F35" s="277">
        <v>92.8616161578061845420396821</v>
      </c>
      <c r="G35" s="276">
        <v>90.79150943396226415094339623</v>
      </c>
      <c r="H35" s="94"/>
      <c r="I35" s="277">
        <v>98.20807697402387310116588073</v>
      </c>
      <c r="J35" s="276">
        <v>96.04</v>
      </c>
      <c r="K35" s="94"/>
      <c r="L35" s="277">
        <v>94.69180544349178382331259178</v>
      </c>
      <c r="M35" s="276">
        <v>82.805347411444141689373297</v>
      </c>
      <c r="N35" s="94">
        <v>80.86134329816334505666275889</v>
      </c>
      <c r="O35" s="277">
        <v>93.61047409641838236630262943</v>
      </c>
      <c r="P35" s="5"/>
      <c r="Q35" s="271"/>
      <c r="R35" s="92"/>
      <c r="S35" s="272">
        <v>-16.277405589495524783202170990</v>
      </c>
      <c r="T35" s="271"/>
      <c r="U35" s="92"/>
      <c r="V35" s="272">
        <v>-7.3565280797546175675515365800</v>
      </c>
      <c r="W35" s="271"/>
      <c r="X35" s="92"/>
      <c r="Y35" s="272">
        <v>-1.5576895866226421410675927800</v>
      </c>
      <c r="Z35" s="271">
        <v>-17.384782696301863701334335230</v>
      </c>
      <c r="AA35" s="92">
        <v>-9.992661861892990774417958310</v>
      </c>
      <c r="AB35" s="272">
        <v>-13.633827363736456118300600340</v>
      </c>
    </row>
    <row r="36" ht="18" customHeight="1">
      <c r="A36" s="58"/>
      <c r="B36" s="425">
        <v>2021</v>
      </c>
      <c r="C36" s="426"/>
      <c r="D36" s="457">
        <v>117.08222513579321970406443154</v>
      </c>
      <c r="E36" s="458"/>
      <c r="F36" s="459">
        <v>122.9540525203957475723263973</v>
      </c>
      <c r="G36" s="457">
        <v>92.26859045504994450610432852</v>
      </c>
      <c r="H36" s="458"/>
      <c r="I36" s="459">
        <v>107.57274546955074182620820852</v>
      </c>
      <c r="J36" s="457">
        <v>0</v>
      </c>
      <c r="K36" s="458"/>
      <c r="L36" s="459">
        <v>95.42572099725052914317046126</v>
      </c>
      <c r="M36" s="457">
        <v>110.82061335947346310040610559</v>
      </c>
      <c r="N36" s="458">
        <v>106.83451166210530615579428945</v>
      </c>
      <c r="O36" s="459">
        <v>118.72301778336626549308424645</v>
      </c>
      <c r="P36" s="93"/>
      <c r="Q36" s="430">
        <v>45.479418617077883667447027120</v>
      </c>
      <c r="R36" s="431"/>
      <c r="S36" s="432">
        <v>32.405678048354863447586807860</v>
      </c>
      <c r="T36" s="430">
        <v>1.6268933408621145472565627100</v>
      </c>
      <c r="U36" s="431"/>
      <c r="V36" s="432">
        <v>9.535537996564153990424727040</v>
      </c>
      <c r="W36" s="430">
        <v>-100</v>
      </c>
      <c r="X36" s="431"/>
      <c r="Y36" s="432">
        <v>0.7750570921244461858114780100</v>
      </c>
      <c r="Z36" s="430">
        <v>33.832677265256588842192158310</v>
      </c>
      <c r="AA36" s="431">
        <v>32.120624397892580390704881970</v>
      </c>
      <c r="AB36" s="432">
        <v>26.826638716844213148676530550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9" t="s">
        <v>45</v>
      </c>
      <c r="C38" s="1039"/>
      <c r="D38" s="1039"/>
      <c r="E38" s="1039"/>
      <c r="F38" s="1039"/>
      <c r="G38" s="1039"/>
      <c r="H38" s="1039"/>
      <c r="I38" s="1039"/>
      <c r="J38" s="1039"/>
      <c r="K38" s="1039"/>
      <c r="L38" s="1039"/>
      <c r="M38" s="1039"/>
      <c r="N38" s="1039"/>
      <c r="O38" s="1039"/>
      <c r="P38" s="411"/>
      <c r="Q38" s="1038"/>
      <c r="R38" s="1038"/>
      <c r="S38" s="1038"/>
      <c r="T38" s="1038"/>
      <c r="U38" s="1038"/>
      <c r="V38" s="1038"/>
      <c r="W38" s="1038"/>
      <c r="X38" s="1038"/>
      <c r="Y38" s="1038"/>
      <c r="Z38" s="1038"/>
      <c r="AA38" s="1038"/>
      <c r="AB38" s="1038"/>
      <c r="AC38" s="9"/>
    </row>
    <row r="39" ht="18" customHeight="1">
      <c r="A39" s="58"/>
      <c r="B39" s="284">
        <v>2019</v>
      </c>
      <c r="C39" s="285"/>
      <c r="D39" s="454"/>
      <c r="E39" s="455"/>
      <c r="F39" s="456">
        <v>128.53206477991199824515136358</v>
      </c>
      <c r="G39" s="454"/>
      <c r="H39" s="455"/>
      <c r="I39" s="456">
        <v>121.15626061047038630534413402</v>
      </c>
      <c r="J39" s="454"/>
      <c r="K39" s="455"/>
      <c r="L39" s="456">
        <v>105.44726105874894142937291434</v>
      </c>
      <c r="M39" s="454">
        <v>116.6432820707550155053477628</v>
      </c>
      <c r="N39" s="455">
        <v>108.77039200807328540472036862</v>
      </c>
      <c r="O39" s="456">
        <v>125.45334903852445990034682297</v>
      </c>
      <c r="P39" s="5"/>
      <c r="Q39" s="427"/>
      <c r="R39" s="428"/>
      <c r="S39" s="429">
        <v>3.1871576914658989620985544300</v>
      </c>
      <c r="T39" s="427"/>
      <c r="U39" s="428"/>
      <c r="V39" s="429">
        <v>-1.5425124262603881464569197400</v>
      </c>
      <c r="W39" s="427"/>
      <c r="X39" s="428"/>
      <c r="Y39" s="429">
        <v>-38.761003981581544491627179500</v>
      </c>
      <c r="Z39" s="427">
        <v>-3.81020631375456560449012300</v>
      </c>
      <c r="AA39" s="428">
        <v>0.8050982396988114834137691700</v>
      </c>
      <c r="AB39" s="429">
        <v>0.6301183583428540377563113500</v>
      </c>
    </row>
    <row r="40" ht="18" customHeight="1">
      <c r="A40" s="58"/>
      <c r="B40" s="286">
        <v>2020</v>
      </c>
      <c r="C40" s="287"/>
      <c r="D40" s="276"/>
      <c r="E40" s="94"/>
      <c r="F40" s="277">
        <v>123.04235423529187749697395604</v>
      </c>
      <c r="G40" s="276"/>
      <c r="H40" s="94"/>
      <c r="I40" s="277">
        <v>131.01290400752914407273712278</v>
      </c>
      <c r="J40" s="276"/>
      <c r="K40" s="94"/>
      <c r="L40" s="277">
        <v>127.09795704837571716498588099</v>
      </c>
      <c r="M40" s="276">
        <v>131.93076307363927427961579509</v>
      </c>
      <c r="N40" s="94">
        <v>110.99333137787556252329606309</v>
      </c>
      <c r="O40" s="277">
        <v>124.42048332832913750760252827</v>
      </c>
      <c r="P40" s="5"/>
      <c r="Q40" s="271"/>
      <c r="R40" s="92"/>
      <c r="S40" s="272">
        <v>-4.2710825147085088206584651700</v>
      </c>
      <c r="T40" s="271"/>
      <c r="U40" s="92"/>
      <c r="V40" s="272">
        <v>8.135480038226698677693688590</v>
      </c>
      <c r="W40" s="271"/>
      <c r="X40" s="92"/>
      <c r="Y40" s="272">
        <v>20.532250693190870086310577810</v>
      </c>
      <c r="Z40" s="271">
        <v>13.106182140485465184486223340</v>
      </c>
      <c r="AA40" s="92">
        <v>2.0436989595569563706012474600</v>
      </c>
      <c r="AB40" s="272">
        <v>-0.8233066060706673116078111400</v>
      </c>
    </row>
    <row r="41" ht="18" customHeight="1">
      <c r="A41" s="58"/>
      <c r="B41" s="425">
        <v>2021</v>
      </c>
      <c r="C41" s="426"/>
      <c r="D41" s="457">
        <v>110.66832675372001214697843911</v>
      </c>
      <c r="E41" s="458"/>
      <c r="F41" s="459">
        <v>122.94311293556604236659338972</v>
      </c>
      <c r="G41" s="457">
        <v>100.46744054360135900339750849</v>
      </c>
      <c r="H41" s="458"/>
      <c r="I41" s="459">
        <v>114.21967859114405327237141522</v>
      </c>
      <c r="J41" s="457">
        <v>97.69736842105263157894736842</v>
      </c>
      <c r="K41" s="458"/>
      <c r="L41" s="459">
        <v>102.40440674081187191003862213</v>
      </c>
      <c r="M41" s="457">
        <v>110.85972143263217737350767482</v>
      </c>
      <c r="N41" s="458">
        <v>105.85886652521366673937615261</v>
      </c>
      <c r="O41" s="459">
        <v>120.66665810504377435475940617</v>
      </c>
      <c r="P41" s="93"/>
      <c r="Q41" s="430"/>
      <c r="R41" s="431"/>
      <c r="S41" s="432">
        <v>-0.0806562100918303067092926100</v>
      </c>
      <c r="T41" s="430"/>
      <c r="U41" s="431"/>
      <c r="V41" s="432">
        <v>-12.817993421010343546810327180</v>
      </c>
      <c r="W41" s="430"/>
      <c r="X41" s="431"/>
      <c r="Y41" s="432">
        <v>-19.428754703102435245013261080</v>
      </c>
      <c r="Z41" s="430">
        <v>-15.971287628506290782167078930</v>
      </c>
      <c r="AA41" s="431">
        <v>-4.62592192607047201962389400</v>
      </c>
      <c r="AB41" s="432">
        <v>-3.0170476137367657778203543700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sheetData>
  <mergeCells count="22">
    <mergeCell ref="B43:AB43"/>
    <mergeCell ref="Q38:AB38"/>
    <mergeCell ref="B28:O28"/>
    <mergeCell ref="B33:O33"/>
    <mergeCell ref="B38:O38"/>
    <mergeCell ref="Q33:AB33"/>
    <mergeCell ref="Q28:AB28"/>
    <mergeCell ref="D7:F7"/>
    <mergeCell ref="Z7:AB7"/>
    <mergeCell ref="T7:V7"/>
    <mergeCell ref="B8:C8"/>
    <mergeCell ref="Q7:S7"/>
    <mergeCell ref="J7:L7"/>
    <mergeCell ref="M7:O7"/>
    <mergeCell ref="W7:Y7"/>
    <mergeCell ref="G7:I7"/>
    <mergeCell ref="B2:AB2"/>
    <mergeCell ref="Q6:AB6"/>
    <mergeCell ref="D6:O6"/>
    <mergeCell ref="B3:Q3"/>
    <mergeCell ref="R3:AB3"/>
    <mergeCell ref="B4:AB4"/>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3"/>
</worksheet>
</file>

<file path=xl/worksheets/sheet44.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9">
    <pageSetUpPr fitToPage="1"/>
  </sheetPr>
  <dimension ref="A1:AD8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89"/>
      <c r="B1" s="656" t="s">
        <v>145</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1035" t="s">
        <v>259</v>
      </c>
      <c r="S3" s="1035"/>
      <c r="T3" s="1035"/>
      <c r="U3" s="1035"/>
      <c r="V3" s="1035"/>
      <c r="W3" s="1035"/>
      <c r="X3" s="1035"/>
      <c r="Y3" s="1035"/>
      <c r="Z3" s="1035"/>
      <c r="AA3" s="1035"/>
      <c r="AB3" s="1035"/>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2.75" customHeight="1"/>
    <row r="6" ht="15.75" customHeight="1">
      <c r="D6" s="960" t="s">
        <v>10</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18" customHeight="1">
      <c r="A9" s="57"/>
      <c r="B9" s="284">
        <v>2020</v>
      </c>
      <c r="C9" s="285" t="s">
        <v>180</v>
      </c>
      <c r="D9" s="434"/>
      <c r="E9" s="435"/>
      <c r="F9" s="436">
        <v>38.034759165192660381171103883</v>
      </c>
      <c r="G9" s="434"/>
      <c r="H9" s="435"/>
      <c r="I9" s="436">
        <v>10.140744727344369988486605268</v>
      </c>
      <c r="J9" s="434"/>
      <c r="K9" s="435"/>
      <c r="L9" s="436">
        <v>2.8787061984472541630139202945</v>
      </c>
      <c r="M9" s="434">
        <v>7.5106512477175897748021911138</v>
      </c>
      <c r="N9" s="435">
        <v>39.246247182277497085114652157</v>
      </c>
      <c r="O9" s="436">
        <v>51.054210090984284532671629446</v>
      </c>
      <c r="P9" s="5"/>
      <c r="Q9" s="415"/>
      <c r="R9" s="416"/>
      <c r="S9" s="417">
        <v>-25.747354837088966792472018370</v>
      </c>
      <c r="T9" s="415"/>
      <c r="U9" s="416"/>
      <c r="V9" s="417">
        <v>-32.708033120789936605899623420</v>
      </c>
      <c r="W9" s="415"/>
      <c r="X9" s="416"/>
      <c r="Y9" s="417">
        <v>5.2260068790410678415792010400</v>
      </c>
      <c r="Z9" s="415">
        <v>-89.49988300113000789940536977</v>
      </c>
      <c r="AA9" s="416">
        <v>-22.600808245659920969950829230</v>
      </c>
      <c r="AB9" s="417">
        <v>-26.039418802517907355159493970</v>
      </c>
    </row>
    <row r="10" ht="18" customHeight="1">
      <c r="A10" s="58"/>
      <c r="B10" s="286"/>
      <c r="C10" s="287" t="s">
        <v>183</v>
      </c>
      <c r="D10" s="276"/>
      <c r="E10" s="94"/>
      <c r="F10" s="277">
        <v>33.179324714487704810808501744</v>
      </c>
      <c r="G10" s="276"/>
      <c r="H10" s="94"/>
      <c r="I10" s="277">
        <v>3.5199378524558072230936772928</v>
      </c>
      <c r="J10" s="276"/>
      <c r="K10" s="94"/>
      <c r="L10" s="277">
        <v>3.1727639012119883796627506579</v>
      </c>
      <c r="M10" s="276">
        <v>6.9254412659768715763846622033</v>
      </c>
      <c r="N10" s="94">
        <v>27.120312475709288767975126312</v>
      </c>
      <c r="O10" s="277">
        <v>39.872026468155500413564929694</v>
      </c>
      <c r="P10" s="5"/>
      <c r="Q10" s="271"/>
      <c r="R10" s="92"/>
      <c r="S10" s="272">
        <v>-29.793127106256930729030567440</v>
      </c>
      <c r="T10" s="271"/>
      <c r="U10" s="92"/>
      <c r="V10" s="272">
        <v>-45.361982457581929042735963380</v>
      </c>
      <c r="W10" s="271"/>
      <c r="X10" s="92"/>
      <c r="Y10" s="272">
        <v>-13.487020299630426667553766610</v>
      </c>
      <c r="Z10" s="271">
        <v>-86.86858778318513061962114779</v>
      </c>
      <c r="AA10" s="92">
        <v>-37.411766158856142748544162430</v>
      </c>
      <c r="AB10" s="272">
        <v>-30.499052533013578977614956820</v>
      </c>
    </row>
    <row r="11" ht="18" customHeight="1">
      <c r="A11" s="58"/>
      <c r="B11" s="288"/>
      <c r="C11" s="289" t="s">
        <v>184</v>
      </c>
      <c r="D11" s="439"/>
      <c r="E11" s="95"/>
      <c r="F11" s="440">
        <v>39.122258399697540765064785651</v>
      </c>
      <c r="G11" s="439"/>
      <c r="H11" s="95"/>
      <c r="I11" s="440">
        <v>6.0687679979640658765595407487</v>
      </c>
      <c r="J11" s="439"/>
      <c r="K11" s="95"/>
      <c r="L11" s="440">
        <v>1.8284436878084788284611436867</v>
      </c>
      <c r="M11" s="439">
        <v>7.1135220125786163522012578616</v>
      </c>
      <c r="N11" s="95">
        <v>39.051567871485943775100401606</v>
      </c>
      <c r="O11" s="440">
        <v>47.019470085470085470085470085</v>
      </c>
      <c r="P11" s="5"/>
      <c r="Q11" s="420"/>
      <c r="R11" s="91"/>
      <c r="S11" s="421">
        <v>-14.627080994062092618849264580</v>
      </c>
      <c r="T11" s="420"/>
      <c r="U11" s="91"/>
      <c r="V11" s="421">
        <v>16.233796800807799417890823850</v>
      </c>
      <c r="W11" s="420"/>
      <c r="X11" s="91"/>
      <c r="Y11" s="421">
        <v>-55.370760667803474999667018360</v>
      </c>
      <c r="Z11" s="420">
        <v>-87.30262973254525479865117060</v>
      </c>
      <c r="AA11" s="91">
        <v>-10.463857882915622440854625690</v>
      </c>
      <c r="AB11" s="421">
        <v>-14.732177766324289999144333970</v>
      </c>
    </row>
    <row r="12" ht="18" customHeight="1">
      <c r="A12" s="58"/>
      <c r="B12" s="286"/>
      <c r="C12" s="287" t="s">
        <v>185</v>
      </c>
      <c r="D12" s="276">
        <v>31.991783323189287888009738284</v>
      </c>
      <c r="E12" s="94"/>
      <c r="F12" s="277">
        <v>46.862337491377295032076545327</v>
      </c>
      <c r="G12" s="276">
        <v>15.384053560559951308581862447</v>
      </c>
      <c r="H12" s="94"/>
      <c r="I12" s="277">
        <v>9.987353677374580833570702381</v>
      </c>
      <c r="J12" s="276">
        <v>0</v>
      </c>
      <c r="K12" s="94"/>
      <c r="L12" s="277">
        <v>3.5586463002307544073056058887</v>
      </c>
      <c r="M12" s="276">
        <v>47.37583688374923919659160073</v>
      </c>
      <c r="N12" s="94">
        <v>51.230579867858530897784687136</v>
      </c>
      <c r="O12" s="277">
        <v>60.408337468982630272952853598</v>
      </c>
      <c r="P12" s="5"/>
      <c r="Q12" s="271"/>
      <c r="R12" s="92"/>
      <c r="S12" s="272">
        <v>-10.328880005745575010957801600</v>
      </c>
      <c r="T12" s="271"/>
      <c r="U12" s="92"/>
      <c r="V12" s="272">
        <v>-32.496183722020109709910931210</v>
      </c>
      <c r="W12" s="271"/>
      <c r="X12" s="92"/>
      <c r="Y12" s="272">
        <v>-37.986144122791955950971065550</v>
      </c>
      <c r="Z12" s="271">
        <v>-41.549084246335142399545974120</v>
      </c>
      <c r="AA12" s="92">
        <v>-14.723735406452745006093662380</v>
      </c>
      <c r="AB12" s="272">
        <v>-17.014614689480077014652115260</v>
      </c>
    </row>
    <row r="13" ht="18" customHeight="1">
      <c r="A13" s="58"/>
      <c r="B13" s="288"/>
      <c r="C13" s="289" t="s">
        <v>186</v>
      </c>
      <c r="D13" s="439">
        <v>40.475471698113207547169811321</v>
      </c>
      <c r="E13" s="95"/>
      <c r="F13" s="440">
        <v>41.639596735010298870053950756</v>
      </c>
      <c r="G13" s="439">
        <v>6.1088050314465408805031446541</v>
      </c>
      <c r="H13" s="95"/>
      <c r="I13" s="440">
        <v>4.8145582443909979527844123619</v>
      </c>
      <c r="J13" s="439">
        <v>0</v>
      </c>
      <c r="K13" s="95"/>
      <c r="L13" s="440">
        <v>5.5115202342739168523753120971</v>
      </c>
      <c r="M13" s="439">
        <v>46.584276729559748427672955975</v>
      </c>
      <c r="N13" s="95">
        <v>39.046356626506024096385542169</v>
      </c>
      <c r="O13" s="440">
        <v>51.965675213675213675213675214</v>
      </c>
      <c r="P13" s="5"/>
      <c r="Q13" s="420"/>
      <c r="R13" s="91"/>
      <c r="S13" s="421">
        <v>-14.372826660361783193394403930</v>
      </c>
      <c r="T13" s="420"/>
      <c r="U13" s="91"/>
      <c r="V13" s="421">
        <v>-71.689822924611292027624477270</v>
      </c>
      <c r="W13" s="420"/>
      <c r="X13" s="91"/>
      <c r="Y13" s="421">
        <v>-14.100721842333782309011054890</v>
      </c>
      <c r="Z13" s="420">
        <v>-43.896684277284644440809817270</v>
      </c>
      <c r="AA13" s="91">
        <v>-30.480184199512971641563127390</v>
      </c>
      <c r="AB13" s="421">
        <v>-27.877207496271236989913268970</v>
      </c>
    </row>
    <row r="14" ht="18" customHeight="1">
      <c r="A14" s="58"/>
      <c r="B14" s="286"/>
      <c r="C14" s="287" t="s">
        <v>189</v>
      </c>
      <c r="D14" s="276">
        <v>42.407181984175289105295191722</v>
      </c>
      <c r="E14" s="94"/>
      <c r="F14" s="277">
        <v>47.540130712692602914467920473</v>
      </c>
      <c r="G14" s="276">
        <v>7.991783323189287888009738284</v>
      </c>
      <c r="H14" s="94"/>
      <c r="I14" s="277">
        <v>4.5119323410006518649122753959</v>
      </c>
      <c r="J14" s="276">
        <v>5.1147291539866098600121728545</v>
      </c>
      <c r="K14" s="94"/>
      <c r="L14" s="277">
        <v>7.6878873185151819451855609567</v>
      </c>
      <c r="M14" s="276">
        <v>55.513694461351186853317102861</v>
      </c>
      <c r="N14" s="94">
        <v>39.656810726778080062184220754</v>
      </c>
      <c r="O14" s="277">
        <v>59.739950372208436724565756824</v>
      </c>
      <c r="P14" s="5"/>
      <c r="Q14" s="271">
        <v>-41.857796729695931605935350740</v>
      </c>
      <c r="R14" s="92"/>
      <c r="S14" s="272">
        <v>-25.498065198175740643080517190</v>
      </c>
      <c r="T14" s="271">
        <v>-47.508445101762240568123131940</v>
      </c>
      <c r="U14" s="92"/>
      <c r="V14" s="272">
        <v>-56.697584247717726089358953470</v>
      </c>
      <c r="W14" s="271">
        <v>0</v>
      </c>
      <c r="X14" s="92"/>
      <c r="Y14" s="272">
        <v>-22.78818283368098190026338300</v>
      </c>
      <c r="Z14" s="271">
        <v>-37.032102174658184939153009070</v>
      </c>
      <c r="AA14" s="92">
        <v>-41.163681276882404634767049360</v>
      </c>
      <c r="AB14" s="272">
        <v>-29.039037882474403775299301230</v>
      </c>
    </row>
    <row r="15" ht="18" customHeight="1">
      <c r="A15" s="58"/>
      <c r="B15" s="288">
        <v>2021</v>
      </c>
      <c r="C15" s="289" t="s">
        <v>190</v>
      </c>
      <c r="D15" s="439">
        <v>49.914790018259281801582471089</v>
      </c>
      <c r="E15" s="95"/>
      <c r="F15" s="440">
        <v>59.212331257528269714144820298</v>
      </c>
      <c r="G15" s="439">
        <v>10.72824102251978088861838101</v>
      </c>
      <c r="H15" s="95"/>
      <c r="I15" s="440">
        <v>4.8443971564443809813870982566</v>
      </c>
      <c r="J15" s="439">
        <v>1.2525867315885575167376749848</v>
      </c>
      <c r="K15" s="95"/>
      <c r="L15" s="440">
        <v>4.9840490880951739529378912074</v>
      </c>
      <c r="M15" s="439">
        <v>61.895617772367620206938527085</v>
      </c>
      <c r="N15" s="95">
        <v>52.79281849980567431014380101</v>
      </c>
      <c r="O15" s="440">
        <v>69.04077750206782464846980976</v>
      </c>
      <c r="P15" s="5"/>
      <c r="Q15" s="420">
        <v>-44.118508827541814447273849570</v>
      </c>
      <c r="R15" s="91"/>
      <c r="S15" s="421">
        <v>-37.039211730741126867419212980</v>
      </c>
      <c r="T15" s="420">
        <v>-59.210663334391004096504912490</v>
      </c>
      <c r="U15" s="91"/>
      <c r="V15" s="421">
        <v>-80.98948828807545044202530296</v>
      </c>
      <c r="W15" s="420">
        <v>-95.52817704768142638368323486</v>
      </c>
      <c r="X15" s="91"/>
      <c r="Y15" s="421">
        <v>-68.784448375497218358710335860</v>
      </c>
      <c r="Z15" s="420">
        <v>-56.907649411853964550622832950</v>
      </c>
      <c r="AA15" s="91">
        <v>-52.672725696611991727173569160</v>
      </c>
      <c r="AB15" s="421">
        <v>-49.045760612737691741165787150</v>
      </c>
    </row>
    <row r="16" ht="18" customHeight="1">
      <c r="A16" s="58"/>
      <c r="B16" s="286"/>
      <c r="C16" s="287" t="s">
        <v>191</v>
      </c>
      <c r="D16" s="276"/>
      <c r="E16" s="94"/>
      <c r="F16" s="277">
        <v>94.25087756367093355104791998</v>
      </c>
      <c r="G16" s="276"/>
      <c r="H16" s="94"/>
      <c r="I16" s="277">
        <v>6.9836565525773927540530423711</v>
      </c>
      <c r="J16" s="276"/>
      <c r="K16" s="94"/>
      <c r="L16" s="277">
        <v>3.9495318178176077608331035773</v>
      </c>
      <c r="M16" s="276">
        <v>93.34467654986522911051212938</v>
      </c>
      <c r="N16" s="94">
        <v>81.00350086058519793459552496</v>
      </c>
      <c r="O16" s="277">
        <v>105.18406593406593406593406593</v>
      </c>
      <c r="P16" s="5"/>
      <c r="Q16" s="271"/>
      <c r="R16" s="92"/>
      <c r="S16" s="272">
        <v>-33.361762160341619654310354540</v>
      </c>
      <c r="T16" s="271"/>
      <c r="U16" s="92"/>
      <c r="V16" s="272">
        <v>-69.108729936648882484673611810</v>
      </c>
      <c r="W16" s="271"/>
      <c r="X16" s="92"/>
      <c r="Y16" s="272">
        <v>-79.57192830813939325754209351</v>
      </c>
      <c r="Z16" s="271">
        <v>-49.502749631428667988407491530</v>
      </c>
      <c r="AA16" s="92">
        <v>-50.975348784351891137392629140</v>
      </c>
      <c r="AB16" s="272">
        <v>-42.640751658292478172045037370</v>
      </c>
    </row>
    <row r="17" ht="18" customHeight="1">
      <c r="A17" s="58"/>
      <c r="B17" s="288"/>
      <c r="C17" s="289" t="s">
        <v>192</v>
      </c>
      <c r="D17" s="439"/>
      <c r="E17" s="95"/>
      <c r="F17" s="440">
        <v>120.7538308118210819482081333</v>
      </c>
      <c r="G17" s="439"/>
      <c r="H17" s="95"/>
      <c r="I17" s="440">
        <v>8.13889181295502438257071479</v>
      </c>
      <c r="J17" s="439"/>
      <c r="K17" s="95"/>
      <c r="L17" s="440">
        <v>5.7380466059931244384519211428</v>
      </c>
      <c r="M17" s="439">
        <v>116.08673158855751673767498478</v>
      </c>
      <c r="N17" s="95">
        <v>110.05804974737660318694131364</v>
      </c>
      <c r="O17" s="440">
        <v>134.63076923076923076923076923</v>
      </c>
      <c r="P17" s="5"/>
      <c r="Q17" s="420"/>
      <c r="R17" s="91"/>
      <c r="S17" s="421">
        <v>54.464453116810859402559348210</v>
      </c>
      <c r="T17" s="420"/>
      <c r="U17" s="91"/>
      <c r="V17" s="421">
        <v>-34.666411014443650934508319530</v>
      </c>
      <c r="W17" s="420"/>
      <c r="X17" s="91"/>
      <c r="Y17" s="421">
        <v>-72.106011642857765375568601620</v>
      </c>
      <c r="Z17" s="420">
        <v>18.658139411924422948652970010</v>
      </c>
      <c r="AA17" s="91">
        <v>26.972372600419901026440552730</v>
      </c>
      <c r="AB17" s="421">
        <v>21.066315040505836694388954660</v>
      </c>
    </row>
    <row r="18" ht="18" customHeight="1">
      <c r="A18" s="58"/>
      <c r="B18" s="286"/>
      <c r="C18" s="287" t="s">
        <v>193</v>
      </c>
      <c r="D18" s="276">
        <v>93.91855345911949685534591195</v>
      </c>
      <c r="E18" s="94"/>
      <c r="F18" s="277">
        <v>91.84209604614675325139473129</v>
      </c>
      <c r="G18" s="276">
        <v>5.001257861635220125786163522</v>
      </c>
      <c r="H18" s="94"/>
      <c r="I18" s="277">
        <v>10.831391998601213656091552325</v>
      </c>
      <c r="J18" s="276">
        <v>0</v>
      </c>
      <c r="K18" s="94"/>
      <c r="L18" s="277">
        <v>8.114204262944340784821408689</v>
      </c>
      <c r="M18" s="276">
        <v>98.91981132075471698113207547</v>
      </c>
      <c r="N18" s="94">
        <v>89.6052779116465863453815261</v>
      </c>
      <c r="O18" s="277">
        <v>110.78769230769230769230769231</v>
      </c>
      <c r="P18" s="5"/>
      <c r="Q18" s="271"/>
      <c r="R18" s="92"/>
      <c r="S18" s="272">
        <v>569.62625352345196889230960714</v>
      </c>
      <c r="T18" s="271"/>
      <c r="U18" s="92"/>
      <c r="V18" s="272">
        <v>1281.7717663190545102570769294</v>
      </c>
      <c r="W18" s="271"/>
      <c r="X18" s="92"/>
      <c r="Y18" s="272">
        <v>120.04520093900126517117080597</v>
      </c>
      <c r="Z18" s="271">
        <v>3925.6590734620175675182615997</v>
      </c>
      <c r="AA18" s="92">
        <v>808.1624136938422133096468931</v>
      </c>
      <c r="AB18" s="272">
        <v>509.16470929989782932052785234</v>
      </c>
    </row>
    <row r="19" ht="18" customHeight="1">
      <c r="A19" s="58"/>
      <c r="B19" s="288"/>
      <c r="C19" s="289" t="s">
        <v>194</v>
      </c>
      <c r="D19" s="439"/>
      <c r="E19" s="95"/>
      <c r="F19" s="440">
        <v>74.908306331858612206089747087</v>
      </c>
      <c r="G19" s="439"/>
      <c r="H19" s="95"/>
      <c r="I19" s="440">
        <v>9.47354184384952740345574626</v>
      </c>
      <c r="J19" s="439"/>
      <c r="K19" s="95"/>
      <c r="L19" s="440">
        <v>6.3249342891388413664677407343</v>
      </c>
      <c r="M19" s="439">
        <v>84.32684114424832623250152161</v>
      </c>
      <c r="N19" s="95">
        <v>70.973804119704624951418577536</v>
      </c>
      <c r="O19" s="440">
        <v>90.70678246484698097601323408</v>
      </c>
      <c r="P19" s="5"/>
      <c r="Q19" s="420"/>
      <c r="R19" s="91"/>
      <c r="S19" s="421">
        <v>189.19117146169708191537594326</v>
      </c>
      <c r="T19" s="420"/>
      <c r="U19" s="91"/>
      <c r="V19" s="421">
        <v>1935.3332353133968701390143046</v>
      </c>
      <c r="W19" s="420"/>
      <c r="X19" s="91"/>
      <c r="Y19" s="421">
        <v>200.70789246690078328494544035</v>
      </c>
      <c r="Z19" s="420">
        <v>983.2180133699496328292833441</v>
      </c>
      <c r="AA19" s="91">
        <v>316.55494777788818763723576199</v>
      </c>
      <c r="AB19" s="421">
        <v>218.58803255174656533402279648</v>
      </c>
    </row>
    <row r="20" ht="18" customHeight="1">
      <c r="A20" s="58"/>
      <c r="B20" s="286"/>
      <c r="C20" s="287" t="s">
        <v>195</v>
      </c>
      <c r="D20" s="276">
        <v>67.200943396226415094339622642</v>
      </c>
      <c r="E20" s="94"/>
      <c r="F20" s="277">
        <v>75.980794783687798510423401788</v>
      </c>
      <c r="G20" s="276">
        <v>16.09371069182389937106918239</v>
      </c>
      <c r="H20" s="94"/>
      <c r="I20" s="277">
        <v>6.8481914330862385543472332482</v>
      </c>
      <c r="J20" s="276">
        <v>1.0405660377358490566037735849</v>
      </c>
      <c r="K20" s="94"/>
      <c r="L20" s="277">
        <v>5.5295436977558774651438948785</v>
      </c>
      <c r="M20" s="276">
        <v>84.33522012578616352201257862</v>
      </c>
      <c r="N20" s="94">
        <v>67.472400000</v>
      </c>
      <c r="O20" s="277">
        <v>88.35852991452991452991452991</v>
      </c>
      <c r="P20" s="5"/>
      <c r="Q20" s="271"/>
      <c r="R20" s="92"/>
      <c r="S20" s="272">
        <v>126.66139274090468565687159517</v>
      </c>
      <c r="T20" s="271"/>
      <c r="U20" s="92"/>
      <c r="V20" s="272">
        <v>128.45220832219808303111086662</v>
      </c>
      <c r="W20" s="271"/>
      <c r="X20" s="92"/>
      <c r="Y20" s="272">
        <v>274.49119071536603812689672374</v>
      </c>
      <c r="Z20" s="271">
        <v>911.0688030103812183658610210</v>
      </c>
      <c r="AA20" s="92">
        <v>137.15269861201960380992682618</v>
      </c>
      <c r="AB20" s="272">
        <v>132.54744887111014874363030645</v>
      </c>
    </row>
    <row r="21" ht="18" customHeight="1">
      <c r="A21" s="58"/>
      <c r="B21" s="288"/>
      <c r="C21" s="289" t="s">
        <v>180</v>
      </c>
      <c r="D21" s="439">
        <v>70.942178940961655508216676811</v>
      </c>
      <c r="E21" s="95"/>
      <c r="F21" s="440">
        <v>81.34119552227178216462230644</v>
      </c>
      <c r="G21" s="439">
        <v>18.445830797321972002434570907</v>
      </c>
      <c r="H21" s="95"/>
      <c r="I21" s="440">
        <v>12.936576556568667049076976597</v>
      </c>
      <c r="J21" s="439">
        <v>0</v>
      </c>
      <c r="K21" s="95"/>
      <c r="L21" s="440">
        <v>5.0278027764118253934140337575</v>
      </c>
      <c r="M21" s="439">
        <v>89.38800973828362751065124772</v>
      </c>
      <c r="N21" s="95">
        <v>79.93236144578313253012048193</v>
      </c>
      <c r="O21" s="440">
        <v>99.30557485525227460711331679</v>
      </c>
      <c r="P21" s="5"/>
      <c r="Q21" s="420"/>
      <c r="R21" s="91"/>
      <c r="S21" s="421">
        <v>113.86015662403645944414706411</v>
      </c>
      <c r="T21" s="420"/>
      <c r="U21" s="91"/>
      <c r="V21" s="421">
        <v>27.570281122864480579369810960</v>
      </c>
      <c r="W21" s="420"/>
      <c r="X21" s="91"/>
      <c r="Y21" s="421">
        <v>74.654946698148791307164809610</v>
      </c>
      <c r="Z21" s="420">
        <v>1090.1499189655101566173503439</v>
      </c>
      <c r="AA21" s="91">
        <v>103.66880194810705487003972864</v>
      </c>
      <c r="AB21" s="421">
        <v>94.51006034222862266536935968</v>
      </c>
    </row>
    <row r="22" ht="18" customHeight="1">
      <c r="A22" s="58"/>
      <c r="B22" s="286"/>
      <c r="C22" s="287" t="s">
        <v>183</v>
      </c>
      <c r="D22" s="276">
        <v>41.014607425441265976871576385</v>
      </c>
      <c r="E22" s="94"/>
      <c r="F22" s="277">
        <v>59.493110575189352367528643727</v>
      </c>
      <c r="G22" s="276">
        <v>0.639074863055386488131466829</v>
      </c>
      <c r="H22" s="94"/>
      <c r="I22" s="277">
        <v>1.7470278039923762167321266592</v>
      </c>
      <c r="J22" s="276">
        <v>0</v>
      </c>
      <c r="K22" s="94"/>
      <c r="L22" s="277">
        <v>4.6694563271871713330262436725</v>
      </c>
      <c r="M22" s="276">
        <v>41.653682288496652465003043214</v>
      </c>
      <c r="N22" s="94">
        <v>41.017477652545666537116206763</v>
      </c>
      <c r="O22" s="277">
        <v>65.909594706368899917287014061</v>
      </c>
      <c r="P22" s="5"/>
      <c r="Q22" s="271"/>
      <c r="R22" s="92"/>
      <c r="S22" s="272">
        <v>79.30778003203218980187374400</v>
      </c>
      <c r="T22" s="271"/>
      <c r="U22" s="92"/>
      <c r="V22" s="272">
        <v>-50.367652009777174986866429080</v>
      </c>
      <c r="W22" s="271"/>
      <c r="X22" s="92"/>
      <c r="Y22" s="272">
        <v>47.173142174906037821704010770</v>
      </c>
      <c r="Z22" s="271">
        <v>501.45889176755675722747575193</v>
      </c>
      <c r="AA22" s="92">
        <v>51.242644011928804404502736590</v>
      </c>
      <c r="AB22" s="272">
        <v>65.302846492979746344356420910</v>
      </c>
    </row>
    <row r="23" ht="18" customHeight="1">
      <c r="A23" s="58"/>
      <c r="B23" s="288"/>
      <c r="C23" s="289" t="s">
        <v>184</v>
      </c>
      <c r="D23" s="439">
        <v>48.044654088050314465408805031</v>
      </c>
      <c r="E23" s="95"/>
      <c r="F23" s="440">
        <v>60.863931214582790506581389398</v>
      </c>
      <c r="G23" s="439">
        <v>7.4009433962264150943396226415</v>
      </c>
      <c r="H23" s="95"/>
      <c r="I23" s="440">
        <v>5.0261678191489377237140586482</v>
      </c>
      <c r="J23" s="439">
        <v>0</v>
      </c>
      <c r="K23" s="95"/>
      <c r="L23" s="440">
        <v>3.7291659235332290346618169111</v>
      </c>
      <c r="M23" s="439">
        <v>55.445597484276729559748427673</v>
      </c>
      <c r="N23" s="95">
        <v>48.212531726907630522088353414</v>
      </c>
      <c r="O23" s="440">
        <v>69.619264957264957264957264957</v>
      </c>
      <c r="P23" s="5"/>
      <c r="Q23" s="420"/>
      <c r="R23" s="91"/>
      <c r="S23" s="421">
        <v>55.573664978015460123629866360</v>
      </c>
      <c r="T23" s="420"/>
      <c r="U23" s="91"/>
      <c r="V23" s="421">
        <v>-17.179766621407468677565046570</v>
      </c>
      <c r="W23" s="420"/>
      <c r="X23" s="91"/>
      <c r="Y23" s="421">
        <v>103.95300924034446135715533361</v>
      </c>
      <c r="Z23" s="420">
        <v>679.43945890751947821910121902</v>
      </c>
      <c r="AA23" s="91">
        <v>23.458632661182704601536432100</v>
      </c>
      <c r="AB23" s="421">
        <v>48.064758770504194360710953950</v>
      </c>
    </row>
    <row r="24" ht="18" customHeight="1">
      <c r="A24" s="59"/>
      <c r="B24" s="286"/>
      <c r="C24" s="287" t="s">
        <v>185</v>
      </c>
      <c r="D24" s="276">
        <v>54.916007303712720632988435788</v>
      </c>
      <c r="E24" s="94"/>
      <c r="F24" s="277">
        <v>66.202158618652795252478871735</v>
      </c>
      <c r="G24" s="276">
        <v>12.989044430919050517346317712</v>
      </c>
      <c r="H24" s="94"/>
      <c r="I24" s="277">
        <v>6.2878521003160401868726312222</v>
      </c>
      <c r="J24" s="276">
        <v>0</v>
      </c>
      <c r="K24" s="94"/>
      <c r="L24" s="277">
        <v>4.0512134332230586880264953861</v>
      </c>
      <c r="M24" s="276">
        <v>67.9050517346317711503347535</v>
      </c>
      <c r="N24" s="94">
        <v>53.077626117372716673144189662</v>
      </c>
      <c r="O24" s="277">
        <v>76.541224152191894127377998346</v>
      </c>
      <c r="P24" s="93"/>
      <c r="Q24" s="271">
        <v>71.656599286506137338455314950</v>
      </c>
      <c r="R24" s="92"/>
      <c r="S24" s="272">
        <v>41.269433328634036914486817710</v>
      </c>
      <c r="T24" s="271">
        <v>-15.568127868553395204393463620</v>
      </c>
      <c r="U24" s="92"/>
      <c r="V24" s="272">
        <v>-37.041860102095114506667213120</v>
      </c>
      <c r="W24" s="271">
        <v>0</v>
      </c>
      <c r="X24" s="92"/>
      <c r="Y24" s="272">
        <v>13.841418659544103911293661810</v>
      </c>
      <c r="Z24" s="271">
        <v>43.332669565980788593920590010</v>
      </c>
      <c r="AA24" s="92">
        <v>3.6053588583916007296413474600</v>
      </c>
      <c r="AB24" s="272">
        <v>26.706390804863443356450036030</v>
      </c>
    </row>
    <row r="25" ht="18" customHeight="1">
      <c r="A25" s="60"/>
      <c r="B25" s="288"/>
      <c r="C25" s="289" t="s">
        <v>186</v>
      </c>
      <c r="D25" s="439">
        <v>65.816037735849056603773584906</v>
      </c>
      <c r="E25" s="95"/>
      <c r="F25" s="440">
        <v>73.309097785641679308936586805</v>
      </c>
      <c r="G25" s="439">
        <v>19.285849056603773584905660377</v>
      </c>
      <c r="H25" s="95"/>
      <c r="I25" s="440">
        <v>15.640519210724809978740600456</v>
      </c>
      <c r="J25" s="439">
        <v>0</v>
      </c>
      <c r="K25" s="95"/>
      <c r="L25" s="440">
        <v>6.4968787301292372080493084634</v>
      </c>
      <c r="M25" s="439">
        <v>85.10188679245283018867924528</v>
      </c>
      <c r="N25" s="95">
        <v>67.999305220883534136546184739</v>
      </c>
      <c r="O25" s="440">
        <v>95.44649572649572649572649573</v>
      </c>
      <c r="P25" s="93"/>
      <c r="Q25" s="420">
        <v>62.607216110439038342008813780</v>
      </c>
      <c r="R25" s="91"/>
      <c r="S25" s="421">
        <v>76.056214598308067185311531340</v>
      </c>
      <c r="T25" s="420">
        <v>215.70575517588409614774172996</v>
      </c>
      <c r="U25" s="91"/>
      <c r="V25" s="421">
        <v>224.85886382030804908587098733</v>
      </c>
      <c r="W25" s="420">
        <v>0</v>
      </c>
      <c r="X25" s="91"/>
      <c r="Y25" s="421">
        <v>17.878161631286913699742896060</v>
      </c>
      <c r="Z25" s="420">
        <v>82.68371383423980669800603021</v>
      </c>
      <c r="AA25" s="91">
        <v>74.150192478480138476604877500</v>
      </c>
      <c r="AB25" s="421">
        <v>83.67219387410679874120805093</v>
      </c>
    </row>
    <row r="26" ht="18" customHeight="1">
      <c r="A26" s="60"/>
      <c r="B26" s="290"/>
      <c r="C26" s="291" t="s">
        <v>189</v>
      </c>
      <c r="D26" s="443">
        <v>71.622945830797321972002434571</v>
      </c>
      <c r="E26" s="444"/>
      <c r="F26" s="445">
        <v>87.22846158822811887277359154</v>
      </c>
      <c r="G26" s="443">
        <v>18.946135118685331710286062082</v>
      </c>
      <c r="H26" s="444"/>
      <c r="I26" s="445">
        <v>8.705402510856265527534774268</v>
      </c>
      <c r="J26" s="443">
        <v>0</v>
      </c>
      <c r="K26" s="444"/>
      <c r="L26" s="445">
        <v>8.495234329368882762636216486</v>
      </c>
      <c r="M26" s="443">
        <v>90.56908094948265368228849665</v>
      </c>
      <c r="N26" s="444">
        <v>84.41357714729887291099883405</v>
      </c>
      <c r="O26" s="445">
        <v>104.4290984284532671629445823</v>
      </c>
      <c r="P26" s="184"/>
      <c r="Q26" s="273">
        <v>68.893433799686299628098065820</v>
      </c>
      <c r="R26" s="274"/>
      <c r="S26" s="275">
        <v>83.48384886734371150271351732</v>
      </c>
      <c r="T26" s="273">
        <v>137.07018011468166214767005086</v>
      </c>
      <c r="U26" s="274"/>
      <c r="V26" s="275">
        <v>92.94177866432384801434180611</v>
      </c>
      <c r="W26" s="273">
        <v>-100</v>
      </c>
      <c r="X26" s="274"/>
      <c r="Y26" s="275">
        <v>10.501545839857678224062233780</v>
      </c>
      <c r="Z26" s="273">
        <v>63.147277132595638460831341530</v>
      </c>
      <c r="AA26" s="274">
        <v>112.86022652914025736615588473</v>
      </c>
      <c r="AB26" s="275">
        <v>74.806135220777439337011418800</v>
      </c>
    </row>
    <row r="27" ht="21"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 customHeight="1">
      <c r="A29" s="58"/>
      <c r="B29" s="284">
        <v>2019</v>
      </c>
      <c r="C29" s="285"/>
      <c r="D29" s="454"/>
      <c r="E29" s="455"/>
      <c r="F29" s="456">
        <v>72.362180972428975187319536471</v>
      </c>
      <c r="G29" s="454"/>
      <c r="H29" s="455"/>
      <c r="I29" s="456">
        <v>14.796594697787901615992004548</v>
      </c>
      <c r="J29" s="454"/>
      <c r="K29" s="455"/>
      <c r="L29" s="456">
        <v>6.3696511134613488435183582557</v>
      </c>
      <c r="M29" s="454">
        <v>95.27425691393124838459550271</v>
      </c>
      <c r="N29" s="455">
        <v>74.136138887852111737324510656</v>
      </c>
      <c r="O29" s="456">
        <v>93.52842678367822564682989928</v>
      </c>
      <c r="P29" s="5"/>
      <c r="Q29" s="427"/>
      <c r="R29" s="428"/>
      <c r="S29" s="429">
        <v>-9.389006328851605347605343360</v>
      </c>
      <c r="T29" s="427"/>
      <c r="U29" s="428"/>
      <c r="V29" s="429">
        <v>-3.7814482890545755902059575500</v>
      </c>
      <c r="W29" s="427"/>
      <c r="X29" s="428"/>
      <c r="Y29" s="429">
        <v>552.52003987854516704032907940</v>
      </c>
      <c r="Z29" s="427">
        <v>2.6020137061914337303177515900</v>
      </c>
      <c r="AA29" s="428">
        <v>2.9808447776775698308533382800</v>
      </c>
      <c r="AB29" s="429">
        <v>-2.7917936786625973683492243300</v>
      </c>
    </row>
    <row r="30" ht="18" customHeight="1">
      <c r="A30" s="58"/>
      <c r="B30" s="286">
        <v>2020</v>
      </c>
      <c r="C30" s="287"/>
      <c r="D30" s="276"/>
      <c r="E30" s="94"/>
      <c r="F30" s="277">
        <v>52.263505503866240197815261238</v>
      </c>
      <c r="G30" s="276"/>
      <c r="H30" s="94"/>
      <c r="I30" s="277">
        <v>8.593098360104791168557956896</v>
      </c>
      <c r="J30" s="276"/>
      <c r="K30" s="94"/>
      <c r="L30" s="277">
        <v>7.2618408146380308043327881874</v>
      </c>
      <c r="M30" s="276">
        <v>50.982214661305289205072687906</v>
      </c>
      <c r="N30" s="94">
        <v>53.882227569133402032781647136</v>
      </c>
      <c r="O30" s="277">
        <v>68.118444678609062170706006322</v>
      </c>
      <c r="P30" s="5"/>
      <c r="Q30" s="271"/>
      <c r="R30" s="92"/>
      <c r="S30" s="272">
        <v>-27.775110145173333294435360860</v>
      </c>
      <c r="T30" s="271"/>
      <c r="U30" s="92"/>
      <c r="V30" s="272">
        <v>-41.925162271408044997089905380</v>
      </c>
      <c r="W30" s="271"/>
      <c r="X30" s="92"/>
      <c r="Y30" s="272">
        <v>14.006884917874094240731418790</v>
      </c>
      <c r="Z30" s="271">
        <v>-46.488992606493623381516711090</v>
      </c>
      <c r="AA30" s="92">
        <v>-27.319889628177418627648304080</v>
      </c>
      <c r="AB30" s="272">
        <v>-27.168191510219386097339716630</v>
      </c>
    </row>
    <row r="31" ht="18" customHeight="1">
      <c r="A31" s="58"/>
      <c r="B31" s="425">
        <v>2021</v>
      </c>
      <c r="C31" s="426"/>
      <c r="D31" s="457">
        <v>62.509571183533447684391080617</v>
      </c>
      <c r="E31" s="458"/>
      <c r="F31" s="459">
        <v>78.69102302070303335630316322</v>
      </c>
      <c r="G31" s="457">
        <v>12.173276157804459691252144082</v>
      </c>
      <c r="H31" s="458"/>
      <c r="I31" s="459">
        <v>8.11527364562590062651183736</v>
      </c>
      <c r="J31" s="457">
        <v>0.2547169811320754716981132075</v>
      </c>
      <c r="K31" s="458"/>
      <c r="L31" s="459">
        <v>5.6019000319499560768969769381</v>
      </c>
      <c r="M31" s="457">
        <v>80.64192297751356939777720341</v>
      </c>
      <c r="N31" s="458">
        <v>70.484988017824723551741211421</v>
      </c>
      <c r="O31" s="459">
        <v>92.40819669827889005971197752</v>
      </c>
      <c r="P31" s="93"/>
      <c r="Q31" s="430"/>
      <c r="R31" s="431"/>
      <c r="S31" s="432">
        <v>50.565910690454858293758010060</v>
      </c>
      <c r="T31" s="430"/>
      <c r="U31" s="431"/>
      <c r="V31" s="432">
        <v>-5.5605637739789447692785829500</v>
      </c>
      <c r="W31" s="430"/>
      <c r="X31" s="431"/>
      <c r="Y31" s="432">
        <v>-22.858402229262822694083997940</v>
      </c>
      <c r="Z31" s="430">
        <v>58.176578858446307190330678770</v>
      </c>
      <c r="AA31" s="431">
        <v>30.813055060563156014461485680</v>
      </c>
      <c r="AB31" s="432">
        <v>35.658113062158223725583443040</v>
      </c>
    </row>
    <row r="32" ht="21"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 customHeight="1">
      <c r="A34" s="58"/>
      <c r="B34" s="284">
        <v>2019</v>
      </c>
      <c r="C34" s="285"/>
      <c r="D34" s="454"/>
      <c r="E34" s="455"/>
      <c r="F34" s="456">
        <v>54.852116487819857125139001028</v>
      </c>
      <c r="G34" s="454"/>
      <c r="H34" s="455"/>
      <c r="I34" s="456">
        <v>14.095426211957597299888652666</v>
      </c>
      <c r="J34" s="454"/>
      <c r="K34" s="455"/>
      <c r="L34" s="456">
        <v>7.36159185251684591179050824</v>
      </c>
      <c r="M34" s="454">
        <v>84.09382690730106644790812141</v>
      </c>
      <c r="N34" s="455">
        <v>60.81083497140814867762687634</v>
      </c>
      <c r="O34" s="456">
        <v>76.309134552294300336818161935</v>
      </c>
      <c r="P34" s="5"/>
      <c r="Q34" s="427"/>
      <c r="R34" s="428"/>
      <c r="S34" s="429">
        <v>-9.326279308902487948326328380</v>
      </c>
      <c r="T34" s="427"/>
      <c r="U34" s="428"/>
      <c r="V34" s="429">
        <v>-20.293916631441400860519284540</v>
      </c>
      <c r="W34" s="427"/>
      <c r="X34" s="428"/>
      <c r="Y34" s="429">
        <v>121917.02797969515320218988188</v>
      </c>
      <c r="Z34" s="427">
        <v>19.889216033147661153486832420</v>
      </c>
      <c r="AA34" s="428">
        <v>17.781498618963948483665306930</v>
      </c>
      <c r="AB34" s="429">
        <v>-2.39831461836105080892482800</v>
      </c>
    </row>
    <row r="35" ht="18" customHeight="1">
      <c r="A35" s="58"/>
      <c r="B35" s="286">
        <v>2020</v>
      </c>
      <c r="C35" s="287"/>
      <c r="D35" s="276">
        <v>38.267739950779327317473338802</v>
      </c>
      <c r="E35" s="94"/>
      <c r="F35" s="277">
        <v>45.387656699744302200483662637</v>
      </c>
      <c r="G35" s="276">
        <v>9.868642329778506972928630025</v>
      </c>
      <c r="H35" s="94"/>
      <c r="I35" s="277">
        <v>6.4555936293626320895272248038</v>
      </c>
      <c r="J35" s="276">
        <v>1.7234413453650533223954060705</v>
      </c>
      <c r="K35" s="94"/>
      <c r="L35" s="277">
        <v>5.5868277087971905706357123384</v>
      </c>
      <c r="M35" s="276">
        <v>49.859823625922887612797374897</v>
      </c>
      <c r="N35" s="94">
        <v>43.3576066003143006809848088</v>
      </c>
      <c r="O35" s="277">
        <v>57.430078037904124860646599777</v>
      </c>
      <c r="P35" s="5"/>
      <c r="Q35" s="271"/>
      <c r="R35" s="92"/>
      <c r="S35" s="272">
        <v>-17.254502458735110247718555790</v>
      </c>
      <c r="T35" s="271"/>
      <c r="U35" s="92"/>
      <c r="V35" s="272">
        <v>-54.200791574030396623190631880</v>
      </c>
      <c r="W35" s="271"/>
      <c r="X35" s="92"/>
      <c r="Y35" s="272">
        <v>-24.108428981974852420199258280</v>
      </c>
      <c r="Z35" s="271">
        <v>-40.709294059259103501301961260</v>
      </c>
      <c r="AA35" s="92">
        <v>-28.700853029388830601356479900</v>
      </c>
      <c r="AB35" s="272">
        <v>-24.740231461355041427005981250</v>
      </c>
    </row>
    <row r="36" ht="18" customHeight="1">
      <c r="A36" s="58"/>
      <c r="B36" s="425">
        <v>2021</v>
      </c>
      <c r="C36" s="426"/>
      <c r="D36" s="457">
        <v>64.099876948318293683347005742</v>
      </c>
      <c r="E36" s="458"/>
      <c r="F36" s="459">
        <v>75.604588695462594751640477887</v>
      </c>
      <c r="G36" s="457">
        <v>17.049630844954881050041017227</v>
      </c>
      <c r="H36" s="458"/>
      <c r="I36" s="459">
        <v>10.152244231174845396835299825</v>
      </c>
      <c r="J36" s="457">
        <v>0</v>
      </c>
      <c r="K36" s="458"/>
      <c r="L36" s="459">
        <v>6.3461548102633402305654708907</v>
      </c>
      <c r="M36" s="457">
        <v>81.14950779327317473338802297</v>
      </c>
      <c r="N36" s="458">
        <v>68.502244106862231534834992145</v>
      </c>
      <c r="O36" s="459">
        <v>92.10298773690078037904124861</v>
      </c>
      <c r="P36" s="93"/>
      <c r="Q36" s="430">
        <v>67.503691178862691508167061770</v>
      </c>
      <c r="R36" s="431"/>
      <c r="S36" s="432">
        <v>66.575219328215110099801920850</v>
      </c>
      <c r="T36" s="430">
        <v>72.765718679161133276165045630</v>
      </c>
      <c r="U36" s="431"/>
      <c r="V36" s="432">
        <v>57.262752490175282482524407590</v>
      </c>
      <c r="W36" s="430">
        <v>-100</v>
      </c>
      <c r="X36" s="431"/>
      <c r="Y36" s="432">
        <v>13.591382105220438520165429500</v>
      </c>
      <c r="Z36" s="430">
        <v>62.755304555709561021108880670</v>
      </c>
      <c r="AA36" s="431">
        <v>57.993601303602055217974568690</v>
      </c>
      <c r="AB36" s="432">
        <v>60.374129521675010245200119230</v>
      </c>
    </row>
    <row r="37" ht="21"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972" t="s">
        <v>45</v>
      </c>
      <c r="C38" s="972"/>
      <c r="D38" s="972"/>
      <c r="E38" s="972"/>
      <c r="F38" s="972"/>
      <c r="G38" s="972"/>
      <c r="H38" s="972"/>
      <c r="I38" s="972"/>
      <c r="J38" s="972"/>
      <c r="K38" s="972"/>
      <c r="L38" s="972"/>
      <c r="M38" s="972"/>
      <c r="N38" s="972"/>
      <c r="O38" s="972"/>
      <c r="P38" s="467"/>
      <c r="Q38" s="971"/>
      <c r="R38" s="971"/>
      <c r="S38" s="971"/>
      <c r="T38" s="971"/>
      <c r="U38" s="971"/>
      <c r="V38" s="971"/>
      <c r="W38" s="971"/>
      <c r="X38" s="971"/>
      <c r="Y38" s="971"/>
      <c r="Z38" s="971"/>
      <c r="AA38" s="971"/>
      <c r="AB38" s="971"/>
      <c r="AC38" s="9"/>
    </row>
    <row r="39" ht="18" customHeight="1">
      <c r="A39" s="58"/>
      <c r="B39" s="284">
        <v>2019</v>
      </c>
      <c r="C39" s="285"/>
      <c r="D39" s="454"/>
      <c r="E39" s="455"/>
      <c r="F39" s="456">
        <v>72.362180972428975187319536471</v>
      </c>
      <c r="G39" s="454"/>
      <c r="H39" s="455"/>
      <c r="I39" s="456">
        <v>14.796594697787901615992004548</v>
      </c>
      <c r="J39" s="454"/>
      <c r="K39" s="455"/>
      <c r="L39" s="456">
        <v>6.3696511134613488435183582557</v>
      </c>
      <c r="M39" s="454">
        <v>95.27425691393124838459550271</v>
      </c>
      <c r="N39" s="455">
        <v>74.136138887852111737324510656</v>
      </c>
      <c r="O39" s="456">
        <v>93.52842678367822564682989928</v>
      </c>
      <c r="P39" s="5"/>
      <c r="Q39" s="427"/>
      <c r="R39" s="428"/>
      <c r="S39" s="429">
        <v>-9.389006328851605347605343360</v>
      </c>
      <c r="T39" s="427"/>
      <c r="U39" s="428"/>
      <c r="V39" s="429">
        <v>-3.7814482890545755902059575500</v>
      </c>
      <c r="W39" s="427"/>
      <c r="X39" s="428"/>
      <c r="Y39" s="429">
        <v>552.52003987854516704032907940</v>
      </c>
      <c r="Z39" s="427">
        <v>2.6020137061914337303177515900</v>
      </c>
      <c r="AA39" s="428">
        <v>2.9808447776775698308533382800</v>
      </c>
      <c r="AB39" s="429">
        <v>-2.7917936786625973683492243300</v>
      </c>
    </row>
    <row r="40" ht="18" customHeight="1">
      <c r="A40" s="58"/>
      <c r="B40" s="286">
        <v>2020</v>
      </c>
      <c r="C40" s="287"/>
      <c r="D40" s="276"/>
      <c r="E40" s="94"/>
      <c r="F40" s="277">
        <v>52.263505503866240197815261238</v>
      </c>
      <c r="G40" s="276"/>
      <c r="H40" s="94"/>
      <c r="I40" s="277">
        <v>8.593098360104791168557956896</v>
      </c>
      <c r="J40" s="276"/>
      <c r="K40" s="94"/>
      <c r="L40" s="277">
        <v>7.2618408146380308043327881874</v>
      </c>
      <c r="M40" s="276">
        <v>50.982214661305289205072687906</v>
      </c>
      <c r="N40" s="94">
        <v>53.882227569133402032781647136</v>
      </c>
      <c r="O40" s="277">
        <v>68.118444678609062170706006322</v>
      </c>
      <c r="P40" s="5"/>
      <c r="Q40" s="271"/>
      <c r="R40" s="92"/>
      <c r="S40" s="272">
        <v>-27.775110145173333294435360860</v>
      </c>
      <c r="T40" s="271"/>
      <c r="U40" s="92"/>
      <c r="V40" s="272">
        <v>-41.925162271408044997089905380</v>
      </c>
      <c r="W40" s="271"/>
      <c r="X40" s="92"/>
      <c r="Y40" s="272">
        <v>14.006884917874094240731418790</v>
      </c>
      <c r="Z40" s="271">
        <v>-46.488992606493623381516711090</v>
      </c>
      <c r="AA40" s="92">
        <v>-27.319889628177418627648304080</v>
      </c>
      <c r="AB40" s="272">
        <v>-27.168191510219386097339716630</v>
      </c>
    </row>
    <row r="41" ht="18" customHeight="1">
      <c r="A41" s="58"/>
      <c r="B41" s="425">
        <v>2021</v>
      </c>
      <c r="C41" s="426"/>
      <c r="D41" s="457">
        <v>62.509571183533447684391080617</v>
      </c>
      <c r="E41" s="458"/>
      <c r="F41" s="459">
        <v>78.69102302070303335630316322</v>
      </c>
      <c r="G41" s="457">
        <v>12.173276157804459691252144082</v>
      </c>
      <c r="H41" s="458"/>
      <c r="I41" s="459">
        <v>8.11527364562590062651183736</v>
      </c>
      <c r="J41" s="457">
        <v>0.2547169811320754716981132075</v>
      </c>
      <c r="K41" s="458"/>
      <c r="L41" s="459">
        <v>5.6019000319499560768969769381</v>
      </c>
      <c r="M41" s="457">
        <v>80.64192297751356939777720341</v>
      </c>
      <c r="N41" s="458">
        <v>70.484988017824723551741211421</v>
      </c>
      <c r="O41" s="459">
        <v>92.40819669827889005971197752</v>
      </c>
      <c r="P41" s="93"/>
      <c r="Q41" s="430"/>
      <c r="R41" s="431"/>
      <c r="S41" s="432">
        <v>50.565910690454858293758010060</v>
      </c>
      <c r="T41" s="430"/>
      <c r="U41" s="431"/>
      <c r="V41" s="432">
        <v>-5.5605637739789447692785829500</v>
      </c>
      <c r="W41" s="430"/>
      <c r="X41" s="431"/>
      <c r="Y41" s="432">
        <v>-22.858402229262822694083997940</v>
      </c>
      <c r="Z41" s="430">
        <v>58.176578858446307190330678770</v>
      </c>
      <c r="AA41" s="431">
        <v>30.813055060563156014461485680</v>
      </c>
      <c r="AB41" s="432">
        <v>35.658113062158223725583443040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row>
    <row r="44" ht="12" customHeight="1">
      <c r="Z44" s="55"/>
      <c r="AA44" s="233"/>
      <c r="AB44" s="233"/>
    </row>
    <row r="45" ht="12" customHeight="1"/>
    <row r="46">
      <c r="A46" s="236"/>
      <c r="B46" s="236"/>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row>
    <row r="47">
      <c r="A47" s="236"/>
      <c r="B47" s="236"/>
      <c r="C47" s="236"/>
      <c r="D47" s="236"/>
      <c r="E47" s="236"/>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row>
    <row r="48">
      <c r="A48" s="236"/>
      <c r="B48" s="236"/>
      <c r="C48" s="236"/>
      <c r="D48" s="236"/>
      <c r="E48" s="236"/>
      <c r="F48" s="236"/>
      <c r="G48" s="236"/>
      <c r="H48" s="236"/>
      <c r="I48" s="236"/>
      <c r="J48" s="236"/>
      <c r="K48" s="236"/>
      <c r="L48" s="236"/>
      <c r="M48" s="236"/>
      <c r="N48" s="236"/>
      <c r="O48" s="236"/>
      <c r="P48" s="236"/>
      <c r="Q48" s="236"/>
      <c r="R48" s="236"/>
      <c r="S48" s="236"/>
      <c r="T48" s="236"/>
      <c r="U48" s="236"/>
      <c r="V48" s="236"/>
      <c r="W48" s="236"/>
      <c r="X48" s="236"/>
      <c r="Y48" s="236"/>
      <c r="Z48" s="236"/>
      <c r="AA48" s="236"/>
      <c r="AB48" s="236"/>
      <c r="AC48" s="236"/>
    </row>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sheetData>
  <mergeCells count="22">
    <mergeCell ref="B43:AB43"/>
    <mergeCell ref="B33:O33"/>
    <mergeCell ref="B38:O38"/>
    <mergeCell ref="B8:C8"/>
    <mergeCell ref="Q28:AB28"/>
    <mergeCell ref="Q33:AB33"/>
    <mergeCell ref="Q38:AB38"/>
    <mergeCell ref="B28:O28"/>
    <mergeCell ref="Q7:S7"/>
    <mergeCell ref="T7:V7"/>
    <mergeCell ref="W7:Y7"/>
    <mergeCell ref="Z7:AB7"/>
    <mergeCell ref="D7:F7"/>
    <mergeCell ref="M7:O7"/>
    <mergeCell ref="J7:L7"/>
    <mergeCell ref="G7:I7"/>
    <mergeCell ref="B4:AB4"/>
    <mergeCell ref="B2:AB2"/>
    <mergeCell ref="Q6:AB6"/>
    <mergeCell ref="D6:O6"/>
    <mergeCell ref="B3:Q3"/>
    <mergeCell ref="R3:AB3"/>
  </mergeCells>
  <phoneticPr fontId="0" type="noConversion"/>
  <printOptions horizontalCentered="1" verticalCentered="1"/>
  <pageMargins left="0.25" right="0.25" top="0.25" bottom="0.25" header="0" footer="0"/>
  <pageSetup scale="70" fitToWidth="1" fitToHeight="1" orientation="landscape" r:id="rId1"/>
  <headerFooter alignWithMargins="0">
    <oddHeader/>
    <oddFooter/>
  </headerFooter>
  <rowBreaks count="1" manualBreakCount="1">
    <brk id="46" max="16383" man="1"/>
  </rowBreaks>
  <colBreaks count="1" manualBreakCount="1">
    <brk id="30" max="1048575" man="1"/>
  </colBreaks>
  <drawing r:id="rId47"/>
</worksheet>
</file>

<file path=xl/worksheets/sheet48.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2">
    <pageSetUpPr fitToPage="1"/>
  </sheetPr>
  <dimension ref="A1:AP81"/>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6" t="s">
        <v>147</v>
      </c>
      <c r="Y1" s="21"/>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5" customHeight="1"/>
    <row r="6" ht="15.75" customHeight="1">
      <c r="D6" s="960" t="s">
        <v>54</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53</v>
      </c>
      <c r="E8" s="413" t="s">
        <v>9</v>
      </c>
      <c r="F8" s="414" t="s">
        <v>10</v>
      </c>
      <c r="G8" s="412" t="s">
        <v>53</v>
      </c>
      <c r="H8" s="413" t="s">
        <v>9</v>
      </c>
      <c r="I8" s="414" t="s">
        <v>10</v>
      </c>
      <c r="J8" s="412" t="s">
        <v>53</v>
      </c>
      <c r="K8" s="413" t="s">
        <v>9</v>
      </c>
      <c r="L8" s="414" t="s">
        <v>10</v>
      </c>
      <c r="M8" s="412" t="s">
        <v>53</v>
      </c>
      <c r="N8" s="413" t="s">
        <v>9</v>
      </c>
      <c r="O8" s="414" t="s">
        <v>10</v>
      </c>
      <c r="P8" s="63"/>
      <c r="Q8" s="412" t="s">
        <v>53</v>
      </c>
      <c r="R8" s="413" t="s">
        <v>9</v>
      </c>
      <c r="S8" s="414" t="s">
        <v>10</v>
      </c>
      <c r="T8" s="412" t="s">
        <v>53</v>
      </c>
      <c r="U8" s="413" t="s">
        <v>9</v>
      </c>
      <c r="V8" s="414" t="s">
        <v>10</v>
      </c>
      <c r="W8" s="412" t="s">
        <v>53</v>
      </c>
      <c r="X8" s="413" t="s">
        <v>9</v>
      </c>
      <c r="Y8" s="414" t="s">
        <v>10</v>
      </c>
      <c r="Z8" s="412" t="s">
        <v>53</v>
      </c>
      <c r="AA8" s="413" t="s">
        <v>9</v>
      </c>
      <c r="AB8" s="414" t="s">
        <v>10</v>
      </c>
    </row>
    <row r="9" ht="18.95" customHeight="1">
      <c r="A9" s="57"/>
      <c r="B9" s="284">
        <v>2020</v>
      </c>
      <c r="C9" s="285" t="s">
        <v>180</v>
      </c>
      <c r="D9" s="415"/>
      <c r="E9" s="416"/>
      <c r="F9" s="417"/>
      <c r="G9" s="415"/>
      <c r="H9" s="416"/>
      <c r="I9" s="417"/>
      <c r="J9" s="415"/>
      <c r="K9" s="416"/>
      <c r="L9" s="417"/>
      <c r="M9" s="415">
        <v>21.014657320681062103337793560</v>
      </c>
      <c r="N9" s="416">
        <v>91.06618619967293673847628165</v>
      </c>
      <c r="O9" s="417">
        <v>19.137246964874615899532179160</v>
      </c>
      <c r="P9" s="5"/>
      <c r="Q9" s="415"/>
      <c r="R9" s="416"/>
      <c r="S9" s="417"/>
      <c r="T9" s="415"/>
      <c r="U9" s="416"/>
      <c r="V9" s="417"/>
      <c r="W9" s="415"/>
      <c r="X9" s="416"/>
      <c r="Y9" s="417"/>
      <c r="Z9" s="415">
        <v>-84.53493305130572721201118251</v>
      </c>
      <c r="AA9" s="416">
        <v>-12.278528483576152402260479840</v>
      </c>
      <c r="AB9" s="417">
        <v>-86.43381570160583790620224366</v>
      </c>
    </row>
    <row r="10" ht="18.95" customHeight="1">
      <c r="A10" s="58"/>
      <c r="B10" s="286"/>
      <c r="C10" s="287" t="s">
        <v>183</v>
      </c>
      <c r="D10" s="271"/>
      <c r="E10" s="92"/>
      <c r="F10" s="272"/>
      <c r="G10" s="271"/>
      <c r="H10" s="92"/>
      <c r="I10" s="272"/>
      <c r="J10" s="271"/>
      <c r="K10" s="92"/>
      <c r="L10" s="272"/>
      <c r="M10" s="271">
        <v>25.617603411939293419296911050</v>
      </c>
      <c r="N10" s="92">
        <v>99.68143084436039591862064147</v>
      </c>
      <c r="O10" s="272">
        <v>25.535993629054776006163744750</v>
      </c>
      <c r="P10" s="5"/>
      <c r="Q10" s="271"/>
      <c r="R10" s="92"/>
      <c r="S10" s="272"/>
      <c r="T10" s="271"/>
      <c r="U10" s="92"/>
      <c r="V10" s="272"/>
      <c r="W10" s="271"/>
      <c r="X10" s="92"/>
      <c r="Y10" s="272"/>
      <c r="Z10" s="271">
        <v>-77.700284843191755158657895320</v>
      </c>
      <c r="AA10" s="92">
        <v>-5.9152094112405268107725105600</v>
      </c>
      <c r="AB10" s="272">
        <v>-79.019359692812656000893716860</v>
      </c>
    </row>
    <row r="11" ht="18.95" customHeight="1">
      <c r="A11" s="58"/>
      <c r="B11" s="288"/>
      <c r="C11" s="289" t="s">
        <v>184</v>
      </c>
      <c r="D11" s="420"/>
      <c r="E11" s="91"/>
      <c r="F11" s="421"/>
      <c r="G11" s="420"/>
      <c r="H11" s="91"/>
      <c r="I11" s="421"/>
      <c r="J11" s="420"/>
      <c r="K11" s="91"/>
      <c r="L11" s="421"/>
      <c r="M11" s="420">
        <v>17.307483604905350304646439580</v>
      </c>
      <c r="N11" s="91">
        <v>105.24761810078591052874395940</v>
      </c>
      <c r="O11" s="421">
        <v>18.215714247346917291013057020</v>
      </c>
      <c r="P11" s="5"/>
      <c r="Q11" s="420"/>
      <c r="R11" s="91"/>
      <c r="S11" s="421"/>
      <c r="T11" s="420"/>
      <c r="U11" s="91"/>
      <c r="V11" s="421"/>
      <c r="W11" s="420"/>
      <c r="X11" s="91"/>
      <c r="Y11" s="421"/>
      <c r="Z11" s="420">
        <v>-86.04588331625569221788695602</v>
      </c>
      <c r="AA11" s="91">
        <v>1.6279244807946645681285917100</v>
      </c>
      <c r="AB11" s="421">
        <v>-85.81872083468919711634504883</v>
      </c>
    </row>
    <row r="12" ht="18.95" customHeight="1">
      <c r="A12" s="58"/>
      <c r="B12" s="286"/>
      <c r="C12" s="287" t="s">
        <v>185</v>
      </c>
      <c r="D12" s="271"/>
      <c r="E12" s="92"/>
      <c r="F12" s="272"/>
      <c r="G12" s="271"/>
      <c r="H12" s="92"/>
      <c r="I12" s="272"/>
      <c r="J12" s="271"/>
      <c r="K12" s="92"/>
      <c r="L12" s="272"/>
      <c r="M12" s="271">
        <v>86.56891862921505290871470244</v>
      </c>
      <c r="N12" s="92">
        <v>106.82321156408185116991900820</v>
      </c>
      <c r="O12" s="272">
        <v>92.47569909602426235389508913</v>
      </c>
      <c r="P12" s="5"/>
      <c r="Q12" s="271"/>
      <c r="R12" s="92"/>
      <c r="S12" s="272"/>
      <c r="T12" s="271"/>
      <c r="U12" s="92"/>
      <c r="V12" s="272"/>
      <c r="W12" s="271"/>
      <c r="X12" s="92"/>
      <c r="Y12" s="272"/>
      <c r="Z12" s="271">
        <v>-30.531626659400887067850077930</v>
      </c>
      <c r="AA12" s="92">
        <v>-1.3320689636066260543307874900</v>
      </c>
      <c r="AB12" s="272">
        <v>-31.456993300181971830684514590</v>
      </c>
    </row>
    <row r="13" ht="18.95" customHeight="1">
      <c r="A13" s="58"/>
      <c r="B13" s="288"/>
      <c r="C13" s="289" t="s">
        <v>186</v>
      </c>
      <c r="D13" s="420"/>
      <c r="E13" s="91"/>
      <c r="F13" s="421"/>
      <c r="G13" s="420"/>
      <c r="H13" s="91"/>
      <c r="I13" s="421"/>
      <c r="J13" s="420"/>
      <c r="K13" s="91"/>
      <c r="L13" s="421"/>
      <c r="M13" s="420">
        <v>120.49729345106306655963963645</v>
      </c>
      <c r="N13" s="91">
        <v>99.01056716994090439547318862</v>
      </c>
      <c r="O13" s="421">
        <v>119.30505367032559999109045874</v>
      </c>
      <c r="P13" s="5"/>
      <c r="Q13" s="420"/>
      <c r="R13" s="91"/>
      <c r="S13" s="421"/>
      <c r="T13" s="420"/>
      <c r="U13" s="91"/>
      <c r="V13" s="421"/>
      <c r="W13" s="420"/>
      <c r="X13" s="91"/>
      <c r="Y13" s="421"/>
      <c r="Z13" s="420">
        <v>-9.599159384905753450352358610</v>
      </c>
      <c r="AA13" s="91">
        <v>-10.729606871850371491464243960</v>
      </c>
      <c r="AB13" s="421">
        <v>-19.298814191780467040797142820</v>
      </c>
    </row>
    <row r="14" ht="18.95" customHeight="1">
      <c r="A14" s="58"/>
      <c r="B14" s="286"/>
      <c r="C14" s="287" t="s">
        <v>189</v>
      </c>
      <c r="D14" s="271"/>
      <c r="E14" s="92"/>
      <c r="F14" s="272"/>
      <c r="G14" s="271"/>
      <c r="H14" s="92"/>
      <c r="I14" s="272"/>
      <c r="J14" s="271"/>
      <c r="K14" s="92"/>
      <c r="L14" s="272"/>
      <c r="M14" s="271">
        <v>136.22917462685661954234214565</v>
      </c>
      <c r="N14" s="92">
        <v>102.75719032500683205340279154</v>
      </c>
      <c r="O14" s="272">
        <v>139.98527224950497235794635155</v>
      </c>
      <c r="P14" s="5"/>
      <c r="Q14" s="271"/>
      <c r="R14" s="92"/>
      <c r="S14" s="272"/>
      <c r="T14" s="271"/>
      <c r="U14" s="92"/>
      <c r="V14" s="272"/>
      <c r="W14" s="271"/>
      <c r="X14" s="92"/>
      <c r="Y14" s="272"/>
      <c r="Z14" s="271">
        <v>19.705128001890866830874866790</v>
      </c>
      <c r="AA14" s="92">
        <v>-10.595177069915900755716352120</v>
      </c>
      <c r="AB14" s="272">
        <v>7.0221577282928028074301591400</v>
      </c>
    </row>
    <row r="15" ht="18.95" customHeight="1">
      <c r="A15" s="58"/>
      <c r="B15" s="288">
        <v>2021</v>
      </c>
      <c r="C15" s="289" t="s">
        <v>190</v>
      </c>
      <c r="D15" s="420"/>
      <c r="E15" s="91"/>
      <c r="F15" s="421"/>
      <c r="G15" s="420"/>
      <c r="H15" s="91"/>
      <c r="I15" s="421"/>
      <c r="J15" s="420"/>
      <c r="K15" s="91"/>
      <c r="L15" s="421"/>
      <c r="M15" s="420">
        <v>104.97118216062484794080387929</v>
      </c>
      <c r="N15" s="91">
        <v>111.69017337163059279406755933</v>
      </c>
      <c r="O15" s="421">
        <v>117.24249534545205707254140785</v>
      </c>
      <c r="P15" s="5"/>
      <c r="Q15" s="420"/>
      <c r="R15" s="91"/>
      <c r="S15" s="421"/>
      <c r="T15" s="420"/>
      <c r="U15" s="91"/>
      <c r="V15" s="421"/>
      <c r="W15" s="420"/>
      <c r="X15" s="91"/>
      <c r="Y15" s="421"/>
      <c r="Z15" s="420">
        <v>-5.8263523746620521850463251900</v>
      </c>
      <c r="AA15" s="91">
        <v>-3.3149560112559097960228999500</v>
      </c>
      <c r="AB15" s="421">
        <v>-8.948167367675859123882593820</v>
      </c>
    </row>
    <row r="16" ht="18.95" customHeight="1">
      <c r="A16" s="58"/>
      <c r="B16" s="286"/>
      <c r="C16" s="287" t="s">
        <v>191</v>
      </c>
      <c r="D16" s="271"/>
      <c r="E16" s="92"/>
      <c r="F16" s="272"/>
      <c r="G16" s="271"/>
      <c r="H16" s="92"/>
      <c r="I16" s="272"/>
      <c r="J16" s="271"/>
      <c r="K16" s="92"/>
      <c r="L16" s="272"/>
      <c r="M16" s="271">
        <v>108.60952499172459450513075140</v>
      </c>
      <c r="N16" s="92">
        <v>106.10060296123238117530098458</v>
      </c>
      <c r="O16" s="272">
        <v>115.23536088955016821314058751</v>
      </c>
      <c r="P16" s="5"/>
      <c r="Q16" s="271"/>
      <c r="R16" s="92"/>
      <c r="S16" s="272"/>
      <c r="T16" s="271"/>
      <c r="U16" s="92"/>
      <c r="V16" s="272"/>
      <c r="W16" s="271"/>
      <c r="X16" s="92"/>
      <c r="Y16" s="272"/>
      <c r="Z16" s="271">
        <v>2.6223369297386961908088280300</v>
      </c>
      <c r="AA16" s="92">
        <v>0.3717088393259629415547983100</v>
      </c>
      <c r="AB16" s="272">
        <v>3.0037932272411736030966465700</v>
      </c>
    </row>
    <row r="17" ht="18.95" customHeight="1">
      <c r="A17" s="58"/>
      <c r="B17" s="288"/>
      <c r="C17" s="289" t="s">
        <v>192</v>
      </c>
      <c r="D17" s="420"/>
      <c r="E17" s="91"/>
      <c r="F17" s="421"/>
      <c r="G17" s="420"/>
      <c r="H17" s="91"/>
      <c r="I17" s="421"/>
      <c r="J17" s="420"/>
      <c r="K17" s="91"/>
      <c r="L17" s="421"/>
      <c r="M17" s="420">
        <v>106.19061729908870598293218344</v>
      </c>
      <c r="N17" s="91">
        <v>99.32867121778598870648841872</v>
      </c>
      <c r="O17" s="421">
        <v>105.47772912114919256228769095</v>
      </c>
      <c r="P17" s="5"/>
      <c r="Q17" s="420"/>
      <c r="R17" s="91"/>
      <c r="S17" s="421"/>
      <c r="T17" s="420"/>
      <c r="U17" s="91"/>
      <c r="V17" s="421"/>
      <c r="W17" s="420"/>
      <c r="X17" s="91"/>
      <c r="Y17" s="421"/>
      <c r="Z17" s="420">
        <v>11.293379803145946858089709760</v>
      </c>
      <c r="AA17" s="91">
        <v>-16.031002560339923635988673720</v>
      </c>
      <c r="AB17" s="421">
        <v>-6.5480647626338247715731000500</v>
      </c>
    </row>
    <row r="18" ht="18.95" customHeight="1">
      <c r="A18" s="58"/>
      <c r="B18" s="286"/>
      <c r="C18" s="287" t="s">
        <v>193</v>
      </c>
      <c r="D18" s="271"/>
      <c r="E18" s="92"/>
      <c r="F18" s="272"/>
      <c r="G18" s="271"/>
      <c r="H18" s="92"/>
      <c r="I18" s="272"/>
      <c r="J18" s="271"/>
      <c r="K18" s="92"/>
      <c r="L18" s="272"/>
      <c r="M18" s="271">
        <v>105.82458470551845854333072542</v>
      </c>
      <c r="N18" s="92">
        <v>104.31892796093017636538752810</v>
      </c>
      <c r="O18" s="272">
        <v>110.39507228390333418801988237</v>
      </c>
      <c r="P18" s="5"/>
      <c r="Q18" s="271"/>
      <c r="R18" s="92"/>
      <c r="S18" s="272"/>
      <c r="T18" s="271"/>
      <c r="U18" s="92"/>
      <c r="V18" s="272"/>
      <c r="W18" s="271"/>
      <c r="X18" s="92"/>
      <c r="Y18" s="272"/>
      <c r="Z18" s="271">
        <v>360.73682826373816402151591525</v>
      </c>
      <c r="AA18" s="92">
        <v>-3.7899278273148590663153833700</v>
      </c>
      <c r="AB18" s="272">
        <v>343.27523499903334384125212457</v>
      </c>
    </row>
    <row r="19" ht="18.95" customHeight="1">
      <c r="A19" s="58"/>
      <c r="B19" s="288"/>
      <c r="C19" s="289" t="s">
        <v>194</v>
      </c>
      <c r="D19" s="420"/>
      <c r="E19" s="91"/>
      <c r="F19" s="421"/>
      <c r="G19" s="420"/>
      <c r="H19" s="91"/>
      <c r="I19" s="421"/>
      <c r="J19" s="420"/>
      <c r="K19" s="91"/>
      <c r="L19" s="421"/>
      <c r="M19" s="420">
        <v>119.59691252144082332761578045</v>
      </c>
      <c r="N19" s="91">
        <v>99.34540403127273485175545080</v>
      </c>
      <c r="O19" s="421">
        <v>118.81403595335319789946224369</v>
      </c>
      <c r="P19" s="5"/>
      <c r="Q19" s="420"/>
      <c r="R19" s="91"/>
      <c r="S19" s="421"/>
      <c r="T19" s="420"/>
      <c r="U19" s="91"/>
      <c r="V19" s="421"/>
      <c r="W19" s="420"/>
      <c r="X19" s="91"/>
      <c r="Y19" s="421"/>
      <c r="Z19" s="420">
        <v>165.17179709330596069634213862</v>
      </c>
      <c r="AA19" s="91">
        <v>-1.9345006069556443931692992300</v>
      </c>
      <c r="AB19" s="421">
        <v>160.04204706923439607527146995</v>
      </c>
    </row>
    <row r="20" ht="18.95" customHeight="1">
      <c r="A20" s="58"/>
      <c r="B20" s="286"/>
      <c r="C20" s="287" t="s">
        <v>195</v>
      </c>
      <c r="D20" s="271"/>
      <c r="E20" s="92"/>
      <c r="F20" s="272"/>
      <c r="G20" s="271"/>
      <c r="H20" s="92"/>
      <c r="I20" s="272"/>
      <c r="J20" s="271"/>
      <c r="K20" s="92"/>
      <c r="L20" s="272"/>
      <c r="M20" s="271">
        <v>120.55917907051895036040967335</v>
      </c>
      <c r="N20" s="92">
        <v>103.67702876556901438767285763</v>
      </c>
      <c r="O20" s="272">
        <v>124.99217476447579087450954556</v>
      </c>
      <c r="P20" s="5"/>
      <c r="Q20" s="271"/>
      <c r="R20" s="92"/>
      <c r="S20" s="272"/>
      <c r="T20" s="271"/>
      <c r="U20" s="92"/>
      <c r="V20" s="272"/>
      <c r="W20" s="271"/>
      <c r="X20" s="92"/>
      <c r="Y20" s="272"/>
      <c r="Z20" s="271">
        <v>316.57423245626366684166604599</v>
      </c>
      <c r="AA20" s="92">
        <v>2.3434932517528523199253944500</v>
      </c>
      <c r="AB20" s="272">
        <v>326.33662148176005251358282280</v>
      </c>
    </row>
    <row r="21" ht="18.95" customHeight="1">
      <c r="A21" s="58"/>
      <c r="B21" s="288"/>
      <c r="C21" s="289" t="s">
        <v>180</v>
      </c>
      <c r="D21" s="420"/>
      <c r="E21" s="91"/>
      <c r="F21" s="421"/>
      <c r="G21" s="420"/>
      <c r="H21" s="91"/>
      <c r="I21" s="421"/>
      <c r="J21" s="420"/>
      <c r="K21" s="91"/>
      <c r="L21" s="421"/>
      <c r="M21" s="420">
        <v>103.98949600038473253073852615</v>
      </c>
      <c r="N21" s="91">
        <v>107.53928651229829130025253506</v>
      </c>
      <c r="O21" s="421">
        <v>111.82956204654870975828137767</v>
      </c>
      <c r="P21" s="5"/>
      <c r="Q21" s="420"/>
      <c r="R21" s="91"/>
      <c r="S21" s="421"/>
      <c r="T21" s="420"/>
      <c r="U21" s="91"/>
      <c r="V21" s="421"/>
      <c r="W21" s="420"/>
      <c r="X21" s="91"/>
      <c r="Y21" s="421"/>
      <c r="Z21" s="420">
        <v>394.84269200027494755615934791</v>
      </c>
      <c r="AA21" s="91">
        <v>18.089151418369773296279365190</v>
      </c>
      <c r="AB21" s="421">
        <v>484.35553583886701591782611291</v>
      </c>
    </row>
    <row r="22" ht="18.95" customHeight="1">
      <c r="A22" s="58"/>
      <c r="B22" s="286"/>
      <c r="C22" s="287" t="s">
        <v>183</v>
      </c>
      <c r="D22" s="271"/>
      <c r="E22" s="92"/>
      <c r="F22" s="272"/>
      <c r="G22" s="271"/>
      <c r="H22" s="92"/>
      <c r="I22" s="272"/>
      <c r="J22" s="271"/>
      <c r="K22" s="92"/>
      <c r="L22" s="272"/>
      <c r="M22" s="271">
        <v>89.84623165789782084415304053</v>
      </c>
      <c r="N22" s="92">
        <v>113.02762014510591823572166097</v>
      </c>
      <c r="O22" s="272">
        <v>101.55105743298064837939637288</v>
      </c>
      <c r="P22" s="5"/>
      <c r="Q22" s="271"/>
      <c r="R22" s="92"/>
      <c r="S22" s="272"/>
      <c r="T22" s="271"/>
      <c r="U22" s="92"/>
      <c r="V22" s="272"/>
      <c r="W22" s="271"/>
      <c r="X22" s="92"/>
      <c r="Y22" s="272"/>
      <c r="Z22" s="271">
        <v>250.72067520633901489238723150</v>
      </c>
      <c r="AA22" s="92">
        <v>13.388842021678998991752218530</v>
      </c>
      <c r="AB22" s="272">
        <v>297.67811234592539092245106187</v>
      </c>
    </row>
    <row r="23" ht="18.95" customHeight="1">
      <c r="A23" s="58"/>
      <c r="B23" s="288"/>
      <c r="C23" s="289" t="s">
        <v>184</v>
      </c>
      <c r="D23" s="420"/>
      <c r="E23" s="91"/>
      <c r="F23" s="421"/>
      <c r="G23" s="420"/>
      <c r="H23" s="91"/>
      <c r="I23" s="421"/>
      <c r="J23" s="420"/>
      <c r="K23" s="91"/>
      <c r="L23" s="421"/>
      <c r="M23" s="420">
        <v>103.14521513249064458395749528</v>
      </c>
      <c r="N23" s="91">
        <v>111.49568090983474480077224420</v>
      </c>
      <c r="O23" s="421">
        <v>115.00245993788434999017035124</v>
      </c>
      <c r="P23" s="5"/>
      <c r="Q23" s="420"/>
      <c r="R23" s="91"/>
      <c r="S23" s="421"/>
      <c r="T23" s="420"/>
      <c r="U23" s="91"/>
      <c r="V23" s="421"/>
      <c r="W23" s="420"/>
      <c r="X23" s="91"/>
      <c r="Y23" s="421"/>
      <c r="Z23" s="420">
        <v>495.95731815853770905314708798</v>
      </c>
      <c r="AA23" s="91">
        <v>5.9365360677813311123570154700</v>
      </c>
      <c r="AB23" s="421">
        <v>531.33653930111709208053981592</v>
      </c>
    </row>
    <row r="24" ht="18.95" customHeight="1">
      <c r="A24" s="59"/>
      <c r="B24" s="286"/>
      <c r="C24" s="287" t="s">
        <v>185</v>
      </c>
      <c r="D24" s="271"/>
      <c r="E24" s="92"/>
      <c r="F24" s="272"/>
      <c r="G24" s="271"/>
      <c r="H24" s="92"/>
      <c r="I24" s="272"/>
      <c r="J24" s="271"/>
      <c r="K24" s="92"/>
      <c r="L24" s="272"/>
      <c r="M24" s="271">
        <v>125.39585854654603421710642063</v>
      </c>
      <c r="N24" s="92">
        <v>102.02518718210488508792487210</v>
      </c>
      <c r="O24" s="272">
        <v>127.93535940072105756229128697</v>
      </c>
      <c r="P24" s="93"/>
      <c r="Q24" s="271"/>
      <c r="R24" s="92"/>
      <c r="S24" s="272"/>
      <c r="T24" s="271"/>
      <c r="U24" s="92"/>
      <c r="V24" s="272"/>
      <c r="W24" s="271"/>
      <c r="X24" s="92"/>
      <c r="Y24" s="272"/>
      <c r="Z24" s="271">
        <v>44.850900914741900391489683820</v>
      </c>
      <c r="AA24" s="92">
        <v>-4.4915560127267167098016918300</v>
      </c>
      <c r="AB24" s="272">
        <v>38.344841565252737002451486680</v>
      </c>
    </row>
    <row r="25" ht="18.95" customHeight="1">
      <c r="A25" s="60"/>
      <c r="B25" s="288"/>
      <c r="C25" s="289" t="s">
        <v>186</v>
      </c>
      <c r="D25" s="420"/>
      <c r="E25" s="91"/>
      <c r="F25" s="421"/>
      <c r="G25" s="420"/>
      <c r="H25" s="91"/>
      <c r="I25" s="421"/>
      <c r="J25" s="420"/>
      <c r="K25" s="91"/>
      <c r="L25" s="421"/>
      <c r="M25" s="420">
        <v>125.82795495731216869688248006</v>
      </c>
      <c r="N25" s="91">
        <v>99.46208874826720304913567772</v>
      </c>
      <c r="O25" s="421">
        <v>125.15111222977151087700773268</v>
      </c>
      <c r="P25" s="93"/>
      <c r="Q25" s="420"/>
      <c r="R25" s="91"/>
      <c r="S25" s="421"/>
      <c r="T25" s="420"/>
      <c r="U25" s="91"/>
      <c r="V25" s="421"/>
      <c r="W25" s="420"/>
      <c r="X25" s="91"/>
      <c r="Y25" s="421"/>
      <c r="Z25" s="420">
        <v>4.4238848471525614698890167300</v>
      </c>
      <c r="AA25" s="91">
        <v>0.4560337257662626546303865400</v>
      </c>
      <c r="AB25" s="421">
        <v>4.9000929798222273395740772400</v>
      </c>
    </row>
    <row r="26" ht="18.95" customHeight="1">
      <c r="A26" s="60"/>
      <c r="B26" s="290"/>
      <c r="C26" s="291" t="s">
        <v>189</v>
      </c>
      <c r="D26" s="273"/>
      <c r="E26" s="274"/>
      <c r="F26" s="275"/>
      <c r="G26" s="273"/>
      <c r="H26" s="274"/>
      <c r="I26" s="275"/>
      <c r="J26" s="273"/>
      <c r="K26" s="274"/>
      <c r="L26" s="275"/>
      <c r="M26" s="273">
        <v>96.54382401711162786134086873</v>
      </c>
      <c r="N26" s="274">
        <v>111.13303102549457447487614113</v>
      </c>
      <c r="O26" s="275">
        <v>107.29207789813554781068446728</v>
      </c>
      <c r="P26" s="184"/>
      <c r="Q26" s="273"/>
      <c r="R26" s="274"/>
      <c r="S26" s="275"/>
      <c r="T26" s="273"/>
      <c r="U26" s="274"/>
      <c r="V26" s="275"/>
      <c r="W26" s="273"/>
      <c r="X26" s="274"/>
      <c r="Y26" s="275"/>
      <c r="Z26" s="273">
        <v>-29.131315460493180056151104240</v>
      </c>
      <c r="AA26" s="274">
        <v>8.151099377088358974529154080</v>
      </c>
      <c r="AB26" s="275">
        <v>-23.354738556420692236141746110</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95" customHeight="1">
      <c r="A29" s="58"/>
      <c r="B29" s="284">
        <v>2019</v>
      </c>
      <c r="C29" s="285"/>
      <c r="D29" s="427"/>
      <c r="E29" s="428"/>
      <c r="F29" s="429"/>
      <c r="G29" s="427"/>
      <c r="H29" s="428"/>
      <c r="I29" s="429"/>
      <c r="J29" s="427"/>
      <c r="K29" s="428"/>
      <c r="L29" s="429"/>
      <c r="M29" s="427">
        <v>119.83855649299158119250246032</v>
      </c>
      <c r="N29" s="428">
        <v>107.23808190568751383239826718</v>
      </c>
      <c r="O29" s="429">
        <v>128.51256936654791407640609299</v>
      </c>
      <c r="P29" s="5"/>
      <c r="Q29" s="427"/>
      <c r="R29" s="428"/>
      <c r="S29" s="429"/>
      <c r="T29" s="427"/>
      <c r="U29" s="428"/>
      <c r="V29" s="429"/>
      <c r="W29" s="427"/>
      <c r="X29" s="428"/>
      <c r="Y29" s="429"/>
      <c r="Z29" s="427">
        <v>4.4126067244155803126331838500</v>
      </c>
      <c r="AA29" s="428">
        <v>-4.5784435846696677419061754700</v>
      </c>
      <c r="AB29" s="429">
        <v>-0.3678655697887400347591143300</v>
      </c>
    </row>
    <row r="30" ht="18.95" customHeight="1">
      <c r="A30" s="58"/>
      <c r="B30" s="286">
        <v>2020</v>
      </c>
      <c r="C30" s="287"/>
      <c r="D30" s="271"/>
      <c r="E30" s="92"/>
      <c r="F30" s="272"/>
      <c r="G30" s="271"/>
      <c r="H30" s="92"/>
      <c r="I30" s="272"/>
      <c r="J30" s="271"/>
      <c r="K30" s="92"/>
      <c r="L30" s="272"/>
      <c r="M30" s="271">
        <v>79.60199783318152935763904515</v>
      </c>
      <c r="N30" s="92">
        <v>118.86368436359699697160952729</v>
      </c>
      <c r="O30" s="272">
        <v>94.61786745155021385288503133</v>
      </c>
      <c r="P30" s="5"/>
      <c r="Q30" s="271"/>
      <c r="R30" s="92"/>
      <c r="S30" s="272"/>
      <c r="T30" s="271"/>
      <c r="U30" s="92"/>
      <c r="V30" s="272"/>
      <c r="W30" s="271"/>
      <c r="X30" s="92"/>
      <c r="Y30" s="272"/>
      <c r="Z30" s="271">
        <v>-33.575636954679744685666784530</v>
      </c>
      <c r="AA30" s="92">
        <v>10.840927263245897460988167050</v>
      </c>
      <c r="AB30" s="272">
        <v>-26.374620071820993309915879270</v>
      </c>
    </row>
    <row r="31" ht="18.95" customHeight="1">
      <c r="A31" s="58"/>
      <c r="B31" s="425">
        <v>2021</v>
      </c>
      <c r="C31" s="426"/>
      <c r="D31" s="430"/>
      <c r="E31" s="431"/>
      <c r="F31" s="432"/>
      <c r="G31" s="430"/>
      <c r="H31" s="431"/>
      <c r="I31" s="432"/>
      <c r="J31" s="430"/>
      <c r="K31" s="431"/>
      <c r="L31" s="432"/>
      <c r="M31" s="430">
        <v>109.24905817519643721024552734</v>
      </c>
      <c r="N31" s="431">
        <v>104.72407751147363501561651961</v>
      </c>
      <c r="O31" s="432">
        <v>114.41006836394764087431696432</v>
      </c>
      <c r="P31" s="184"/>
      <c r="Q31" s="430"/>
      <c r="R31" s="431"/>
      <c r="S31" s="432"/>
      <c r="T31" s="430"/>
      <c r="U31" s="431"/>
      <c r="V31" s="432"/>
      <c r="W31" s="430"/>
      <c r="X31" s="431"/>
      <c r="Y31" s="432"/>
      <c r="Z31" s="430">
        <v>37.244115912919199029394653290</v>
      </c>
      <c r="AA31" s="431">
        <v>-11.895649144505553685313410940</v>
      </c>
      <c r="AB31" s="432">
        <v>20.918037412407303495739955470</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95" customHeight="1">
      <c r="A34" s="58"/>
      <c r="B34" s="284">
        <v>2019</v>
      </c>
      <c r="C34" s="285"/>
      <c r="D34" s="427"/>
      <c r="E34" s="428"/>
      <c r="F34" s="429"/>
      <c r="G34" s="427"/>
      <c r="H34" s="428"/>
      <c r="I34" s="429"/>
      <c r="J34" s="427"/>
      <c r="K34" s="428"/>
      <c r="L34" s="429"/>
      <c r="M34" s="427">
        <v>123.95037628835824077825718515</v>
      </c>
      <c r="N34" s="428">
        <v>111.56688318990531240391175795</v>
      </c>
      <c r="O34" s="429">
        <v>138.28757152708073042616736387</v>
      </c>
      <c r="P34" s="5"/>
      <c r="Q34" s="427"/>
      <c r="R34" s="428"/>
      <c r="S34" s="429"/>
      <c r="T34" s="427"/>
      <c r="U34" s="428"/>
      <c r="V34" s="429"/>
      <c r="W34" s="427"/>
      <c r="X34" s="428"/>
      <c r="Y34" s="429"/>
      <c r="Z34" s="427">
        <v>-2.8695644979130014426731347500</v>
      </c>
      <c r="AA34" s="428">
        <v>4.7967244548819109593442040300</v>
      </c>
      <c r="AB34" s="429">
        <v>1.7895148548825963285122588100</v>
      </c>
    </row>
    <row r="35" ht="18.95" customHeight="1">
      <c r="A35" s="58"/>
      <c r="B35" s="286">
        <v>2020</v>
      </c>
      <c r="C35" s="287"/>
      <c r="D35" s="271"/>
      <c r="E35" s="92"/>
      <c r="F35" s="272"/>
      <c r="G35" s="271"/>
      <c r="H35" s="92"/>
      <c r="I35" s="272"/>
      <c r="J35" s="271"/>
      <c r="K35" s="92"/>
      <c r="L35" s="272"/>
      <c r="M35" s="271">
        <v>112.29696151946146416274045729</v>
      </c>
      <c r="N35" s="92">
        <v>102.40412047832620167505861756</v>
      </c>
      <c r="O35" s="272">
        <v>114.99671576788893174751194635</v>
      </c>
      <c r="P35" s="5"/>
      <c r="Q35" s="271"/>
      <c r="R35" s="92"/>
      <c r="S35" s="272"/>
      <c r="T35" s="271"/>
      <c r="U35" s="92"/>
      <c r="V35" s="272"/>
      <c r="W35" s="271"/>
      <c r="X35" s="92"/>
      <c r="Y35" s="272"/>
      <c r="Z35" s="271">
        <v>-9.401677605095847086549475020</v>
      </c>
      <c r="AA35" s="92">
        <v>-8.212797964408215106744697660</v>
      </c>
      <c r="AB35" s="272">
        <v>-16.842334782520058591400686920</v>
      </c>
    </row>
    <row r="36" ht="18.95" customHeight="1">
      <c r="A36" s="58"/>
      <c r="B36" s="425">
        <v>2021</v>
      </c>
      <c r="C36" s="426"/>
      <c r="D36" s="430"/>
      <c r="E36" s="431"/>
      <c r="F36" s="432"/>
      <c r="G36" s="430"/>
      <c r="H36" s="431"/>
      <c r="I36" s="432"/>
      <c r="J36" s="430"/>
      <c r="K36" s="431"/>
      <c r="L36" s="432"/>
      <c r="M36" s="430">
        <v>114.20157950755803692197183338</v>
      </c>
      <c r="N36" s="431">
        <v>103.73109928182696565316308997</v>
      </c>
      <c r="O36" s="432">
        <v>118.46255382039958601612248180</v>
      </c>
      <c r="P36" s="184"/>
      <c r="Q36" s="430"/>
      <c r="R36" s="431"/>
      <c r="S36" s="432"/>
      <c r="T36" s="430"/>
      <c r="U36" s="431"/>
      <c r="V36" s="432"/>
      <c r="W36" s="430"/>
      <c r="X36" s="431"/>
      <c r="Y36" s="432"/>
      <c r="Z36" s="430">
        <v>1.6960547839286873662256118500</v>
      </c>
      <c r="AA36" s="431">
        <v>1.2958255950337074642278720500</v>
      </c>
      <c r="AB36" s="432">
        <v>3.013858290957414044271177100</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95" customHeight="1">
      <c r="A39" s="58"/>
      <c r="B39" s="284">
        <v>2019</v>
      </c>
      <c r="C39" s="285"/>
      <c r="D39" s="427"/>
      <c r="E39" s="428"/>
      <c r="F39" s="429"/>
      <c r="G39" s="427"/>
      <c r="H39" s="428"/>
      <c r="I39" s="429"/>
      <c r="J39" s="427"/>
      <c r="K39" s="428"/>
      <c r="L39" s="429"/>
      <c r="M39" s="427">
        <v>119.83855649299158119250246032</v>
      </c>
      <c r="N39" s="428">
        <v>107.23808190568751383239826718</v>
      </c>
      <c r="O39" s="429">
        <v>128.51256936654791407640609299</v>
      </c>
      <c r="P39" s="5"/>
      <c r="Q39" s="427"/>
      <c r="R39" s="428"/>
      <c r="S39" s="429"/>
      <c r="T39" s="427"/>
      <c r="U39" s="428"/>
      <c r="V39" s="429"/>
      <c r="W39" s="427"/>
      <c r="X39" s="428"/>
      <c r="Y39" s="429"/>
      <c r="Z39" s="427">
        <v>4.4126067244155803126331838500</v>
      </c>
      <c r="AA39" s="428">
        <v>-4.5784435846696677419061754700</v>
      </c>
      <c r="AB39" s="429">
        <v>-0.3678655697887400347591143300</v>
      </c>
    </row>
    <row r="40" ht="18.95" customHeight="1">
      <c r="A40" s="58"/>
      <c r="B40" s="286">
        <v>2020</v>
      </c>
      <c r="C40" s="287"/>
      <c r="D40" s="271"/>
      <c r="E40" s="92"/>
      <c r="F40" s="272"/>
      <c r="G40" s="271"/>
      <c r="H40" s="92"/>
      <c r="I40" s="272"/>
      <c r="J40" s="271"/>
      <c r="K40" s="92"/>
      <c r="L40" s="272"/>
      <c r="M40" s="271">
        <v>79.60199783318152935763904515</v>
      </c>
      <c r="N40" s="92">
        <v>118.86368436359699697160952729</v>
      </c>
      <c r="O40" s="272">
        <v>94.61786745155021385288503133</v>
      </c>
      <c r="P40" s="5"/>
      <c r="Q40" s="271"/>
      <c r="R40" s="92"/>
      <c r="S40" s="272"/>
      <c r="T40" s="271"/>
      <c r="U40" s="92"/>
      <c r="V40" s="272"/>
      <c r="W40" s="271"/>
      <c r="X40" s="92"/>
      <c r="Y40" s="272"/>
      <c r="Z40" s="271">
        <v>-33.575636954679744685666784530</v>
      </c>
      <c r="AA40" s="92">
        <v>10.840927263245897460988167050</v>
      </c>
      <c r="AB40" s="272">
        <v>-26.374620071820993309915879270</v>
      </c>
    </row>
    <row r="41" ht="18.95" customHeight="1">
      <c r="A41" s="58"/>
      <c r="B41" s="425">
        <v>2021</v>
      </c>
      <c r="C41" s="426"/>
      <c r="D41" s="430"/>
      <c r="E41" s="431"/>
      <c r="F41" s="432"/>
      <c r="G41" s="430"/>
      <c r="H41" s="431"/>
      <c r="I41" s="432"/>
      <c r="J41" s="430"/>
      <c r="K41" s="431"/>
      <c r="L41" s="432"/>
      <c r="M41" s="430">
        <v>109.24905817519643721024552734</v>
      </c>
      <c r="N41" s="431">
        <v>104.72407751147363501561651961</v>
      </c>
      <c r="O41" s="432">
        <v>114.41006836394764087431696432</v>
      </c>
      <c r="P41" s="184"/>
      <c r="Q41" s="430"/>
      <c r="R41" s="431"/>
      <c r="S41" s="432"/>
      <c r="T41" s="430"/>
      <c r="U41" s="431"/>
      <c r="V41" s="432"/>
      <c r="W41" s="430"/>
      <c r="X41" s="431"/>
      <c r="Y41" s="432"/>
      <c r="Z41" s="430">
        <v>37.244115912919199029394653290</v>
      </c>
      <c r="AA41" s="431">
        <v>-11.895649144505553685313410940</v>
      </c>
      <c r="AB41" s="432">
        <v>20.918037412407303495739955470</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c r="AP43" s="236"/>
    </row>
    <row r="44" ht="12" customHeight="1">
      <c r="Z44" s="55"/>
      <c r="AA44" s="233"/>
      <c r="AB44" s="233"/>
      <c r="AP44" s="236"/>
    </row>
    <row r="45" ht="12" customHeight="1">
      <c r="AP45" s="236"/>
    </row>
    <row r="46" s="466" customFormat="1">
      <c r="A46"/>
    </row>
    <row r="47" s="466" customFormat="1"/>
    <row r="48" s="466" customFormat="1"/>
    <row r="49" s="466" customFormat="1"/>
    <row r="50" s="466" customFormat="1"/>
    <row r="51" s="466" customFormat="1"/>
    <row r="52" s="466" customFormat="1"/>
    <row r="53" s="466" customFormat="1"/>
    <row r="54" s="466" customFormat="1"/>
    <row r="55" s="466" customFormat="1"/>
    <row r="56" s="466" customFormat="1"/>
    <row r="57" s="466" customFormat="1"/>
    <row r="58" s="466" customFormat="1"/>
    <row r="59" s="466" customFormat="1"/>
    <row r="60" s="466" customFormat="1"/>
    <row r="61" s="466" customFormat="1"/>
    <row r="62" s="466" customFormat="1"/>
    <row r="63" s="466" customFormat="1"/>
    <row r="64" s="466" customFormat="1"/>
    <row r="65" s="466" customFormat="1"/>
    <row r="66" s="466" customFormat="1"/>
    <row r="67" s="466" customFormat="1"/>
    <row r="68" s="466" customFormat="1"/>
    <row r="69" s="466" customFormat="1"/>
    <row r="70" s="466" customFormat="1"/>
    <row r="71" s="466" customFormat="1"/>
    <row r="72" s="466" customFormat="1"/>
    <row r="73" s="466" customFormat="1"/>
    <row r="74" s="466" customFormat="1"/>
    <row r="75" s="466" customFormat="1"/>
    <row r="76" s="466" customFormat="1"/>
    <row r="77" s="466" customFormat="1"/>
    <row r="78" s="466" customFormat="1"/>
    <row r="79" s="466" customFormat="1"/>
    <row r="80" s="466" customFormat="1"/>
    <row r="81" s="466" customFormat="1"/>
  </sheetData>
  <mergeCells count="21">
    <mergeCell ref="B3:AB3"/>
    <mergeCell ref="Q33:AB33"/>
    <mergeCell ref="B8:C8"/>
    <mergeCell ref="B2:AB2"/>
    <mergeCell ref="Q6:AB6"/>
    <mergeCell ref="D6:O6"/>
    <mergeCell ref="B4:AB4"/>
    <mergeCell ref="T7:V7"/>
    <mergeCell ref="M7:O7"/>
    <mergeCell ref="G7:I7"/>
    <mergeCell ref="D7:F7"/>
    <mergeCell ref="Q7:S7"/>
    <mergeCell ref="J7:L7"/>
    <mergeCell ref="B43:AB43"/>
    <mergeCell ref="B33:O33"/>
    <mergeCell ref="W7:Y7"/>
    <mergeCell ref="Q38:AB38"/>
    <mergeCell ref="B28:O28"/>
    <mergeCell ref="Z7:AB7"/>
    <mergeCell ref="B38:O38"/>
    <mergeCell ref="Q28:AB28"/>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1"/>
</worksheet>
</file>

<file path=xl/worksheets/sheet5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4">
    <pageSetUpPr fitToPage="1"/>
  </sheetPr>
  <dimension ref="A1:AP78"/>
  <sheetViews>
    <sheetView showGridLines="0" zoomScale="85" workbookViewId="0"/>
  </sheetViews>
  <sheetFormatPr defaultRowHeight="12.75"/>
  <cols>
    <col min="1" max="1" width="2.7109375" customWidth="1"/>
    <col min="2" max="2" width="6.7109375" customWidth="1"/>
    <col min="3" max="3" width="6.140625" style="26" customWidth="1"/>
    <col min="4" max="5" width="7.42578125" customWidth="1"/>
    <col min="6" max="6" width="8.7109375" customWidth="1"/>
    <col min="7" max="8" width="7.42578125" customWidth="1"/>
    <col min="9" max="9" width="8.7109375" customWidth="1"/>
    <col min="10" max="11" width="7.42578125" customWidth="1"/>
    <col min="12" max="12" width="8.7109375" customWidth="1"/>
    <col min="13" max="14" width="7.42578125" customWidth="1"/>
    <col min="15" max="15" width="8.7109375" bestFit="1" customWidth="1"/>
    <col min="16" max="16" width="1.42578125" customWidth="1"/>
    <col min="17" max="18" width="7.42578125" customWidth="1"/>
    <col min="19" max="19" width="8.7109375" bestFit="1" customWidth="1"/>
    <col min="20" max="21" width="7.42578125" customWidth="1"/>
    <col min="22" max="22" width="8.7109375" bestFit="1" customWidth="1"/>
    <col min="23" max="24" width="7.42578125" customWidth="1"/>
    <col min="25" max="25" width="8.7109375" bestFit="1" customWidth="1"/>
    <col min="26" max="27" width="7.42578125" customWidth="1"/>
    <col min="28" max="28" width="8.7109375" bestFit="1" customWidth="1"/>
    <col min="29" max="29" width="2.7109375" customWidth="1"/>
    <col min="30" max="41" width="9.140625" style="236" customWidth="1"/>
  </cols>
  <sheetData>
    <row r="1" ht="30">
      <c r="A1" s="89"/>
      <c r="B1" s="656" t="s">
        <v>149</v>
      </c>
      <c r="Z1" s="5"/>
      <c r="AB1" s="685"/>
      <c r="AD1" s="236"/>
    </row>
    <row r="2" ht="15" customHeight="1">
      <c r="A2" s="11"/>
      <c r="B2" s="999" t="s">
        <v>170</v>
      </c>
      <c r="C2" s="999"/>
      <c r="D2" s="999"/>
      <c r="E2" s="999"/>
      <c r="F2" s="999"/>
      <c r="G2" s="999"/>
      <c r="H2" s="999"/>
      <c r="I2" s="999"/>
      <c r="J2" s="999"/>
      <c r="K2" s="999"/>
      <c r="L2" s="999"/>
      <c r="M2" s="999"/>
      <c r="N2" s="999"/>
      <c r="O2" s="999"/>
      <c r="P2" s="999"/>
      <c r="Q2" s="999"/>
      <c r="R2" s="999"/>
      <c r="S2" s="999"/>
      <c r="T2" s="999"/>
      <c r="U2" s="999"/>
      <c r="V2" s="999"/>
      <c r="W2" s="999"/>
      <c r="X2" s="999"/>
      <c r="Y2" s="999"/>
      <c r="Z2" s="999"/>
      <c r="AA2" s="999"/>
      <c r="AB2" s="999"/>
    </row>
    <row r="3" ht="17.1" customHeight="1">
      <c r="A3" s="11"/>
      <c r="B3" s="999" t="s">
        <v>171</v>
      </c>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row>
    <row r="4" ht="19.5" customHeight="1">
      <c r="A4" s="4"/>
      <c r="B4" s="999" t="s">
        <v>172</v>
      </c>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row>
    <row r="5" ht="15" customHeight="1"/>
    <row r="6" ht="15.75" customHeight="1">
      <c r="D6" s="960" t="s">
        <v>77</v>
      </c>
      <c r="E6" s="960"/>
      <c r="F6" s="960"/>
      <c r="G6" s="960"/>
      <c r="H6" s="960"/>
      <c r="I6" s="960"/>
      <c r="J6" s="960"/>
      <c r="K6" s="960"/>
      <c r="L6" s="960"/>
      <c r="M6" s="960"/>
      <c r="N6" s="960"/>
      <c r="O6" s="960"/>
      <c r="Q6" s="960" t="s">
        <v>70</v>
      </c>
      <c r="R6" s="960"/>
      <c r="S6" s="960"/>
      <c r="T6" s="960"/>
      <c r="U6" s="960"/>
      <c r="V6" s="960"/>
      <c r="W6" s="960"/>
      <c r="X6" s="960"/>
      <c r="Y6" s="960"/>
      <c r="Z6" s="960"/>
      <c r="AA6" s="960"/>
      <c r="AB6" s="960"/>
    </row>
    <row r="7" ht="15.75" customHeight="1">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944" t="s">
        <v>42</v>
      </c>
      <c r="C8" s="944"/>
      <c r="D8" s="412" t="s">
        <v>53</v>
      </c>
      <c r="E8" s="413" t="s">
        <v>9</v>
      </c>
      <c r="F8" s="414" t="s">
        <v>10</v>
      </c>
      <c r="G8" s="412" t="s">
        <v>53</v>
      </c>
      <c r="H8" s="413" t="s">
        <v>9</v>
      </c>
      <c r="I8" s="414" t="s">
        <v>10</v>
      </c>
      <c r="J8" s="412" t="s">
        <v>53</v>
      </c>
      <c r="K8" s="413" t="s">
        <v>9</v>
      </c>
      <c r="L8" s="414" t="s">
        <v>10</v>
      </c>
      <c r="M8" s="412" t="s">
        <v>53</v>
      </c>
      <c r="N8" s="413" t="s">
        <v>9</v>
      </c>
      <c r="O8" s="414" t="s">
        <v>10</v>
      </c>
      <c r="P8" s="63"/>
      <c r="Q8" s="412" t="s">
        <v>53</v>
      </c>
      <c r="R8" s="413" t="s">
        <v>9</v>
      </c>
      <c r="S8" s="414" t="s">
        <v>10</v>
      </c>
      <c r="T8" s="412" t="s">
        <v>53</v>
      </c>
      <c r="U8" s="413" t="s">
        <v>9</v>
      </c>
      <c r="V8" s="414" t="s">
        <v>10</v>
      </c>
      <c r="W8" s="412" t="s">
        <v>53</v>
      </c>
      <c r="X8" s="413" t="s">
        <v>9</v>
      </c>
      <c r="Y8" s="414" t="s">
        <v>10</v>
      </c>
      <c r="Z8" s="412" t="s">
        <v>53</v>
      </c>
      <c r="AA8" s="413" t="s">
        <v>9</v>
      </c>
      <c r="AB8" s="414" t="s">
        <v>10</v>
      </c>
    </row>
    <row r="9" ht="18.95" customHeight="1">
      <c r="A9" s="57"/>
      <c r="B9" s="284">
        <v>2020</v>
      </c>
      <c r="C9" s="285" t="s">
        <v>180</v>
      </c>
      <c r="D9" s="415"/>
      <c r="E9" s="416"/>
      <c r="F9" s="417"/>
      <c r="G9" s="415"/>
      <c r="H9" s="416"/>
      <c r="I9" s="417"/>
      <c r="J9" s="415"/>
      <c r="K9" s="416"/>
      <c r="L9" s="417"/>
      <c r="M9" s="415" t="s">
        <v>181</v>
      </c>
      <c r="N9" s="416" t="s">
        <v>182</v>
      </c>
      <c r="O9" s="417" t="s">
        <v>181</v>
      </c>
      <c r="P9" s="5"/>
      <c r="Q9" s="415"/>
      <c r="R9" s="416"/>
      <c r="S9" s="417"/>
      <c r="T9" s="415"/>
      <c r="U9" s="416"/>
      <c r="V9" s="417"/>
      <c r="W9" s="415"/>
      <c r="X9" s="416"/>
      <c r="Y9" s="417"/>
      <c r="Z9" s="415" t="s">
        <v>181</v>
      </c>
      <c r="AA9" s="416" t="s">
        <v>181</v>
      </c>
      <c r="AB9" s="417" t="s">
        <v>181</v>
      </c>
    </row>
    <row r="10" ht="18.95" customHeight="1">
      <c r="A10" s="58"/>
      <c r="B10" s="286"/>
      <c r="C10" s="287" t="s">
        <v>183</v>
      </c>
      <c r="D10" s="271"/>
      <c r="E10" s="92"/>
      <c r="F10" s="272"/>
      <c r="G10" s="271"/>
      <c r="H10" s="92"/>
      <c r="I10" s="272"/>
      <c r="J10" s="271"/>
      <c r="K10" s="92"/>
      <c r="L10" s="272"/>
      <c r="M10" s="271" t="s">
        <v>181</v>
      </c>
      <c r="N10" s="92" t="s">
        <v>182</v>
      </c>
      <c r="O10" s="272" t="s">
        <v>181</v>
      </c>
      <c r="P10" s="5"/>
      <c r="Q10" s="271"/>
      <c r="R10" s="92"/>
      <c r="S10" s="272"/>
      <c r="T10" s="271"/>
      <c r="U10" s="92"/>
      <c r="V10" s="272"/>
      <c r="W10" s="271"/>
      <c r="X10" s="92"/>
      <c r="Y10" s="272"/>
      <c r="Z10" s="271" t="s">
        <v>181</v>
      </c>
      <c r="AA10" s="92" t="s">
        <v>196</v>
      </c>
      <c r="AB10" s="272" t="s">
        <v>181</v>
      </c>
    </row>
    <row r="11" ht="18.95" customHeight="1">
      <c r="A11" s="58"/>
      <c r="B11" s="288"/>
      <c r="C11" s="289" t="s">
        <v>184</v>
      </c>
      <c r="D11" s="420"/>
      <c r="E11" s="91"/>
      <c r="F11" s="421"/>
      <c r="G11" s="420"/>
      <c r="H11" s="91"/>
      <c r="I11" s="421"/>
      <c r="J11" s="420"/>
      <c r="K11" s="91"/>
      <c r="L11" s="421"/>
      <c r="M11" s="420" t="s">
        <v>181</v>
      </c>
      <c r="N11" s="91" t="s">
        <v>182</v>
      </c>
      <c r="O11" s="421" t="s">
        <v>181</v>
      </c>
      <c r="P11" s="5"/>
      <c r="Q11" s="420"/>
      <c r="R11" s="91"/>
      <c r="S11" s="421"/>
      <c r="T11" s="420"/>
      <c r="U11" s="91"/>
      <c r="V11" s="421"/>
      <c r="W11" s="420"/>
      <c r="X11" s="91"/>
      <c r="Y11" s="421"/>
      <c r="Z11" s="420" t="s">
        <v>181</v>
      </c>
      <c r="AA11" s="91" t="s">
        <v>182</v>
      </c>
      <c r="AB11" s="421" t="s">
        <v>181</v>
      </c>
    </row>
    <row r="12" ht="18.95" customHeight="1">
      <c r="A12" s="58"/>
      <c r="B12" s="286"/>
      <c r="C12" s="287" t="s">
        <v>185</v>
      </c>
      <c r="D12" s="271"/>
      <c r="E12" s="92"/>
      <c r="F12" s="272"/>
      <c r="G12" s="271"/>
      <c r="H12" s="92"/>
      <c r="I12" s="272"/>
      <c r="J12" s="271"/>
      <c r="K12" s="92"/>
      <c r="L12" s="272"/>
      <c r="M12" s="271" t="s">
        <v>181</v>
      </c>
      <c r="N12" s="92" t="s">
        <v>182</v>
      </c>
      <c r="O12" s="272" t="s">
        <v>182</v>
      </c>
      <c r="P12" s="5"/>
      <c r="Q12" s="271"/>
      <c r="R12" s="92"/>
      <c r="S12" s="272"/>
      <c r="T12" s="271"/>
      <c r="U12" s="92"/>
      <c r="V12" s="272"/>
      <c r="W12" s="271"/>
      <c r="X12" s="92"/>
      <c r="Y12" s="272"/>
      <c r="Z12" s="271" t="s">
        <v>181</v>
      </c>
      <c r="AA12" s="92" t="s">
        <v>182</v>
      </c>
      <c r="AB12" s="272" t="s">
        <v>181</v>
      </c>
    </row>
    <row r="13" ht="18.95" customHeight="1">
      <c r="A13" s="58"/>
      <c r="B13" s="288"/>
      <c r="C13" s="289" t="s">
        <v>186</v>
      </c>
      <c r="D13" s="420"/>
      <c r="E13" s="91"/>
      <c r="F13" s="421"/>
      <c r="G13" s="420"/>
      <c r="H13" s="91"/>
      <c r="I13" s="421"/>
      <c r="J13" s="420"/>
      <c r="K13" s="91"/>
      <c r="L13" s="421"/>
      <c r="M13" s="420" t="s">
        <v>187</v>
      </c>
      <c r="N13" s="91" t="s">
        <v>182</v>
      </c>
      <c r="O13" s="421" t="s">
        <v>188</v>
      </c>
      <c r="P13" s="5"/>
      <c r="Q13" s="420"/>
      <c r="R13" s="91"/>
      <c r="S13" s="421"/>
      <c r="T13" s="420"/>
      <c r="U13" s="91"/>
      <c r="V13" s="421"/>
      <c r="W13" s="420"/>
      <c r="X13" s="91"/>
      <c r="Y13" s="421"/>
      <c r="Z13" s="420" t="s">
        <v>196</v>
      </c>
      <c r="AA13" s="91" t="s">
        <v>181</v>
      </c>
      <c r="AB13" s="421" t="s">
        <v>196</v>
      </c>
    </row>
    <row r="14" ht="18.95" customHeight="1">
      <c r="A14" s="58"/>
      <c r="B14" s="286"/>
      <c r="C14" s="287" t="s">
        <v>189</v>
      </c>
      <c r="D14" s="271"/>
      <c r="E14" s="92"/>
      <c r="F14" s="272"/>
      <c r="G14" s="271"/>
      <c r="H14" s="92"/>
      <c r="I14" s="272"/>
      <c r="J14" s="271"/>
      <c r="K14" s="92"/>
      <c r="L14" s="272"/>
      <c r="M14" s="271" t="s">
        <v>188</v>
      </c>
      <c r="N14" s="92" t="s">
        <v>182</v>
      </c>
      <c r="O14" s="272" t="s">
        <v>187</v>
      </c>
      <c r="P14" s="5"/>
      <c r="Q14" s="271"/>
      <c r="R14" s="92"/>
      <c r="S14" s="272"/>
      <c r="T14" s="271"/>
      <c r="U14" s="92"/>
      <c r="V14" s="272"/>
      <c r="W14" s="271"/>
      <c r="X14" s="92"/>
      <c r="Y14" s="272"/>
      <c r="Z14" s="271" t="s">
        <v>188</v>
      </c>
      <c r="AA14" s="92" t="s">
        <v>181</v>
      </c>
      <c r="AB14" s="272" t="s">
        <v>182</v>
      </c>
    </row>
    <row r="15" ht="18.95" customHeight="1">
      <c r="A15" s="58"/>
      <c r="B15" s="288">
        <v>2021</v>
      </c>
      <c r="C15" s="289" t="s">
        <v>190</v>
      </c>
      <c r="D15" s="420"/>
      <c r="E15" s="91"/>
      <c r="F15" s="421"/>
      <c r="G15" s="420"/>
      <c r="H15" s="91"/>
      <c r="I15" s="421"/>
      <c r="J15" s="420"/>
      <c r="K15" s="91"/>
      <c r="L15" s="421"/>
      <c r="M15" s="420" t="s">
        <v>188</v>
      </c>
      <c r="N15" s="91" t="s">
        <v>188</v>
      </c>
      <c r="O15" s="421" t="s">
        <v>188</v>
      </c>
      <c r="P15" s="5"/>
      <c r="Q15" s="420"/>
      <c r="R15" s="91"/>
      <c r="S15" s="421"/>
      <c r="T15" s="420"/>
      <c r="U15" s="91"/>
      <c r="V15" s="421"/>
      <c r="W15" s="420"/>
      <c r="X15" s="91"/>
      <c r="Y15" s="421"/>
      <c r="Z15" s="420" t="s">
        <v>182</v>
      </c>
      <c r="AA15" s="91" t="s">
        <v>188</v>
      </c>
      <c r="AB15" s="421" t="s">
        <v>182</v>
      </c>
    </row>
    <row r="16" ht="18.95" customHeight="1">
      <c r="A16" s="58"/>
      <c r="B16" s="286"/>
      <c r="C16" s="287" t="s">
        <v>191</v>
      </c>
      <c r="D16" s="271"/>
      <c r="E16" s="92"/>
      <c r="F16" s="272"/>
      <c r="G16" s="271"/>
      <c r="H16" s="92"/>
      <c r="I16" s="272"/>
      <c r="J16" s="271"/>
      <c r="K16" s="92"/>
      <c r="L16" s="272"/>
      <c r="M16" s="271" t="s">
        <v>188</v>
      </c>
      <c r="N16" s="92" t="s">
        <v>188</v>
      </c>
      <c r="O16" s="272" t="s">
        <v>188</v>
      </c>
      <c r="P16" s="5"/>
      <c r="Q16" s="271"/>
      <c r="R16" s="92"/>
      <c r="S16" s="272"/>
      <c r="T16" s="271"/>
      <c r="U16" s="92"/>
      <c r="V16" s="272"/>
      <c r="W16" s="271"/>
      <c r="X16" s="92"/>
      <c r="Y16" s="272"/>
      <c r="Z16" s="271" t="s">
        <v>182</v>
      </c>
      <c r="AA16" s="92" t="s">
        <v>182</v>
      </c>
      <c r="AB16" s="272" t="s">
        <v>188</v>
      </c>
    </row>
    <row r="17" ht="18.95" customHeight="1">
      <c r="A17" s="58"/>
      <c r="B17" s="288"/>
      <c r="C17" s="289" t="s">
        <v>192</v>
      </c>
      <c r="D17" s="420"/>
      <c r="E17" s="91"/>
      <c r="F17" s="421"/>
      <c r="G17" s="420"/>
      <c r="H17" s="91"/>
      <c r="I17" s="421"/>
      <c r="J17" s="420"/>
      <c r="K17" s="91"/>
      <c r="L17" s="421"/>
      <c r="M17" s="420" t="s">
        <v>182</v>
      </c>
      <c r="N17" s="91" t="s">
        <v>182</v>
      </c>
      <c r="O17" s="421" t="s">
        <v>182</v>
      </c>
      <c r="P17" s="5"/>
      <c r="Q17" s="420"/>
      <c r="R17" s="91"/>
      <c r="S17" s="421"/>
      <c r="T17" s="420"/>
      <c r="U17" s="91"/>
      <c r="V17" s="421"/>
      <c r="W17" s="420"/>
      <c r="X17" s="91"/>
      <c r="Y17" s="421"/>
      <c r="Z17" s="420" t="s">
        <v>188</v>
      </c>
      <c r="AA17" s="91" t="s">
        <v>181</v>
      </c>
      <c r="AB17" s="421" t="s">
        <v>182</v>
      </c>
    </row>
    <row r="18" ht="18.95" customHeight="1">
      <c r="A18" s="58"/>
      <c r="B18" s="286"/>
      <c r="C18" s="287" t="s">
        <v>193</v>
      </c>
      <c r="D18" s="271"/>
      <c r="E18" s="92"/>
      <c r="F18" s="272"/>
      <c r="G18" s="271"/>
      <c r="H18" s="92"/>
      <c r="I18" s="272"/>
      <c r="J18" s="271"/>
      <c r="K18" s="92"/>
      <c r="L18" s="272"/>
      <c r="M18" s="271" t="s">
        <v>188</v>
      </c>
      <c r="N18" s="92" t="s">
        <v>182</v>
      </c>
      <c r="O18" s="272" t="s">
        <v>182</v>
      </c>
      <c r="P18" s="5"/>
      <c r="Q18" s="271"/>
      <c r="R18" s="92"/>
      <c r="S18" s="272"/>
      <c r="T18" s="271"/>
      <c r="U18" s="92"/>
      <c r="V18" s="272"/>
      <c r="W18" s="271"/>
      <c r="X18" s="92"/>
      <c r="Y18" s="272"/>
      <c r="Z18" s="271" t="s">
        <v>188</v>
      </c>
      <c r="AA18" s="92" t="s">
        <v>188</v>
      </c>
      <c r="AB18" s="272" t="s">
        <v>188</v>
      </c>
    </row>
    <row r="19" ht="18.95" customHeight="1">
      <c r="A19" s="58"/>
      <c r="B19" s="288"/>
      <c r="C19" s="289" t="s">
        <v>194</v>
      </c>
      <c r="D19" s="420"/>
      <c r="E19" s="91"/>
      <c r="F19" s="421"/>
      <c r="G19" s="420"/>
      <c r="H19" s="91"/>
      <c r="I19" s="421"/>
      <c r="J19" s="420"/>
      <c r="K19" s="91"/>
      <c r="L19" s="421"/>
      <c r="M19" s="420" t="s">
        <v>187</v>
      </c>
      <c r="N19" s="91" t="s">
        <v>182</v>
      </c>
      <c r="O19" s="421" t="s">
        <v>188</v>
      </c>
      <c r="P19" s="5"/>
      <c r="Q19" s="420"/>
      <c r="R19" s="91"/>
      <c r="S19" s="421"/>
      <c r="T19" s="420"/>
      <c r="U19" s="91"/>
      <c r="V19" s="421"/>
      <c r="W19" s="420"/>
      <c r="X19" s="91"/>
      <c r="Y19" s="421"/>
      <c r="Z19" s="420" t="s">
        <v>187</v>
      </c>
      <c r="AA19" s="91" t="s">
        <v>188</v>
      </c>
      <c r="AB19" s="421" t="s">
        <v>187</v>
      </c>
    </row>
    <row r="20" ht="18.95" customHeight="1">
      <c r="A20" s="58"/>
      <c r="B20" s="286"/>
      <c r="C20" s="287" t="s">
        <v>195</v>
      </c>
      <c r="D20" s="271"/>
      <c r="E20" s="92"/>
      <c r="F20" s="272"/>
      <c r="G20" s="271"/>
      <c r="H20" s="92"/>
      <c r="I20" s="272"/>
      <c r="J20" s="271"/>
      <c r="K20" s="92"/>
      <c r="L20" s="272"/>
      <c r="M20" s="271" t="s">
        <v>187</v>
      </c>
      <c r="N20" s="92" t="s">
        <v>182</v>
      </c>
      <c r="O20" s="272" t="s">
        <v>187</v>
      </c>
      <c r="P20" s="5"/>
      <c r="Q20" s="271"/>
      <c r="R20" s="92"/>
      <c r="S20" s="272"/>
      <c r="T20" s="271"/>
      <c r="U20" s="92"/>
      <c r="V20" s="272"/>
      <c r="W20" s="271"/>
      <c r="X20" s="92"/>
      <c r="Y20" s="272"/>
      <c r="Z20" s="271" t="s">
        <v>187</v>
      </c>
      <c r="AA20" s="92" t="s">
        <v>188</v>
      </c>
      <c r="AB20" s="272" t="s">
        <v>187</v>
      </c>
    </row>
    <row r="21" ht="18.95" customHeight="1">
      <c r="A21" s="58"/>
      <c r="B21" s="288"/>
      <c r="C21" s="289" t="s">
        <v>180</v>
      </c>
      <c r="D21" s="420"/>
      <c r="E21" s="91"/>
      <c r="F21" s="421"/>
      <c r="G21" s="420"/>
      <c r="H21" s="91"/>
      <c r="I21" s="421"/>
      <c r="J21" s="420"/>
      <c r="K21" s="91"/>
      <c r="L21" s="421"/>
      <c r="M21" s="420" t="s">
        <v>196</v>
      </c>
      <c r="N21" s="91" t="s">
        <v>182</v>
      </c>
      <c r="O21" s="421" t="s">
        <v>182</v>
      </c>
      <c r="P21" s="5"/>
      <c r="Q21" s="420"/>
      <c r="R21" s="91"/>
      <c r="S21" s="421"/>
      <c r="T21" s="420"/>
      <c r="U21" s="91"/>
      <c r="V21" s="421"/>
      <c r="W21" s="420"/>
      <c r="X21" s="91"/>
      <c r="Y21" s="421"/>
      <c r="Z21" s="420" t="s">
        <v>187</v>
      </c>
      <c r="AA21" s="91" t="s">
        <v>187</v>
      </c>
      <c r="AB21" s="421" t="s">
        <v>187</v>
      </c>
    </row>
    <row r="22" ht="18.95" customHeight="1">
      <c r="A22" s="58"/>
      <c r="B22" s="286"/>
      <c r="C22" s="287" t="s">
        <v>183</v>
      </c>
      <c r="D22" s="271"/>
      <c r="E22" s="92"/>
      <c r="F22" s="272"/>
      <c r="G22" s="271"/>
      <c r="H22" s="92"/>
      <c r="I22" s="272"/>
      <c r="J22" s="271"/>
      <c r="K22" s="92"/>
      <c r="L22" s="272"/>
      <c r="M22" s="271" t="s">
        <v>181</v>
      </c>
      <c r="N22" s="92" t="s">
        <v>182</v>
      </c>
      <c r="O22" s="272" t="s">
        <v>196</v>
      </c>
      <c r="P22" s="5"/>
      <c r="Q22" s="271"/>
      <c r="R22" s="92"/>
      <c r="S22" s="272"/>
      <c r="T22" s="271"/>
      <c r="U22" s="92"/>
      <c r="V22" s="272"/>
      <c r="W22" s="271"/>
      <c r="X22" s="92"/>
      <c r="Y22" s="272"/>
      <c r="Z22" s="271" t="s">
        <v>187</v>
      </c>
      <c r="AA22" s="92" t="s">
        <v>188</v>
      </c>
      <c r="AB22" s="272" t="s">
        <v>187</v>
      </c>
    </row>
    <row r="23" ht="18.95" customHeight="1">
      <c r="A23" s="58"/>
      <c r="B23" s="288"/>
      <c r="C23" s="289" t="s">
        <v>184</v>
      </c>
      <c r="D23" s="420"/>
      <c r="E23" s="91"/>
      <c r="F23" s="421"/>
      <c r="G23" s="420"/>
      <c r="H23" s="91"/>
      <c r="I23" s="421"/>
      <c r="J23" s="420"/>
      <c r="K23" s="91"/>
      <c r="L23" s="421"/>
      <c r="M23" s="420" t="s">
        <v>182</v>
      </c>
      <c r="N23" s="91" t="s">
        <v>182</v>
      </c>
      <c r="O23" s="421" t="s">
        <v>188</v>
      </c>
      <c r="P23" s="5"/>
      <c r="Q23" s="420"/>
      <c r="R23" s="91"/>
      <c r="S23" s="421"/>
      <c r="T23" s="420"/>
      <c r="U23" s="91"/>
      <c r="V23" s="421"/>
      <c r="W23" s="420"/>
      <c r="X23" s="91"/>
      <c r="Y23" s="421"/>
      <c r="Z23" s="420" t="s">
        <v>187</v>
      </c>
      <c r="AA23" s="91" t="s">
        <v>187</v>
      </c>
      <c r="AB23" s="421" t="s">
        <v>187</v>
      </c>
    </row>
    <row r="24" ht="18.95" customHeight="1">
      <c r="A24" s="59"/>
      <c r="B24" s="286"/>
      <c r="C24" s="287" t="s">
        <v>185</v>
      </c>
      <c r="D24" s="271"/>
      <c r="E24" s="92"/>
      <c r="F24" s="272"/>
      <c r="G24" s="271"/>
      <c r="H24" s="92"/>
      <c r="I24" s="272"/>
      <c r="J24" s="271"/>
      <c r="K24" s="92"/>
      <c r="L24" s="272"/>
      <c r="M24" s="271" t="s">
        <v>182</v>
      </c>
      <c r="N24" s="92" t="s">
        <v>182</v>
      </c>
      <c r="O24" s="272" t="s">
        <v>182</v>
      </c>
      <c r="P24" s="93"/>
      <c r="Q24" s="271"/>
      <c r="R24" s="92"/>
      <c r="S24" s="272"/>
      <c r="T24" s="271"/>
      <c r="U24" s="92"/>
      <c r="V24" s="272"/>
      <c r="W24" s="271"/>
      <c r="X24" s="92"/>
      <c r="Y24" s="272"/>
      <c r="Z24" s="271" t="s">
        <v>187</v>
      </c>
      <c r="AA24" s="92" t="s">
        <v>182</v>
      </c>
      <c r="AB24" s="272" t="s">
        <v>187</v>
      </c>
    </row>
    <row r="25" ht="18.95" customHeight="1">
      <c r="A25" s="60"/>
      <c r="B25" s="288"/>
      <c r="C25" s="289" t="s">
        <v>186</v>
      </c>
      <c r="D25" s="420"/>
      <c r="E25" s="91"/>
      <c r="F25" s="421"/>
      <c r="G25" s="420"/>
      <c r="H25" s="91"/>
      <c r="I25" s="421"/>
      <c r="J25" s="420"/>
      <c r="K25" s="91"/>
      <c r="L25" s="421"/>
      <c r="M25" s="420" t="s">
        <v>187</v>
      </c>
      <c r="N25" s="91" t="s">
        <v>182</v>
      </c>
      <c r="O25" s="421" t="s">
        <v>182</v>
      </c>
      <c r="P25" s="93"/>
      <c r="Q25" s="420"/>
      <c r="R25" s="91"/>
      <c r="S25" s="421"/>
      <c r="T25" s="420"/>
      <c r="U25" s="91"/>
      <c r="V25" s="421"/>
      <c r="W25" s="420"/>
      <c r="X25" s="91"/>
      <c r="Y25" s="421"/>
      <c r="Z25" s="420" t="s">
        <v>182</v>
      </c>
      <c r="AA25" s="91" t="s">
        <v>187</v>
      </c>
      <c r="AB25" s="421" t="s">
        <v>182</v>
      </c>
    </row>
    <row r="26" ht="18.95" customHeight="1">
      <c r="A26" s="60"/>
      <c r="B26" s="290"/>
      <c r="C26" s="291" t="s">
        <v>189</v>
      </c>
      <c r="D26" s="273"/>
      <c r="E26" s="274"/>
      <c r="F26" s="275"/>
      <c r="G26" s="273"/>
      <c r="H26" s="274"/>
      <c r="I26" s="275"/>
      <c r="J26" s="273"/>
      <c r="K26" s="274"/>
      <c r="L26" s="275"/>
      <c r="M26" s="273" t="s">
        <v>196</v>
      </c>
      <c r="N26" s="274" t="s">
        <v>188</v>
      </c>
      <c r="O26" s="275" t="s">
        <v>182</v>
      </c>
      <c r="P26" s="184"/>
      <c r="Q26" s="273"/>
      <c r="R26" s="274"/>
      <c r="S26" s="275"/>
      <c r="T26" s="273"/>
      <c r="U26" s="274"/>
      <c r="V26" s="275"/>
      <c r="W26" s="273"/>
      <c r="X26" s="274"/>
      <c r="Y26" s="275"/>
      <c r="Z26" s="273" t="s">
        <v>181</v>
      </c>
      <c r="AA26" s="274" t="s">
        <v>187</v>
      </c>
      <c r="AB26" s="275" t="s">
        <v>196</v>
      </c>
    </row>
    <row r="27" ht="21.95" customHeight="1">
      <c r="A27" s="112"/>
      <c r="B27" s="114"/>
      <c r="C27" s="114"/>
      <c r="D27" s="113"/>
      <c r="E27" s="113"/>
      <c r="F27" s="113"/>
      <c r="G27" s="113"/>
      <c r="H27" s="113"/>
      <c r="I27" s="113"/>
      <c r="J27" s="113"/>
      <c r="K27" s="113"/>
      <c r="L27" s="113"/>
      <c r="M27" s="113"/>
      <c r="N27" s="113"/>
      <c r="O27" s="113"/>
      <c r="P27" s="115"/>
      <c r="Q27" s="113"/>
      <c r="R27" s="113"/>
      <c r="S27" s="113"/>
      <c r="T27" s="113"/>
      <c r="U27" s="113"/>
      <c r="V27" s="113"/>
      <c r="W27" s="113"/>
      <c r="X27" s="113"/>
      <c r="Y27" s="113"/>
      <c r="Z27" s="113"/>
      <c r="AA27" s="113"/>
      <c r="AB27" s="113"/>
      <c r="AC27" s="9"/>
    </row>
    <row r="28" ht="18.95" customHeight="1">
      <c r="A28" s="112"/>
      <c r="B28" s="973" t="s">
        <v>59</v>
      </c>
      <c r="C28" s="973"/>
      <c r="D28" s="973"/>
      <c r="E28" s="973"/>
      <c r="F28" s="973"/>
      <c r="G28" s="973"/>
      <c r="H28" s="973"/>
      <c r="I28" s="973"/>
      <c r="J28" s="973"/>
      <c r="K28" s="973"/>
      <c r="L28" s="973"/>
      <c r="M28" s="973"/>
      <c r="N28" s="973"/>
      <c r="O28" s="973"/>
      <c r="P28" s="411"/>
      <c r="Q28" s="971"/>
      <c r="R28" s="971"/>
      <c r="S28" s="971"/>
      <c r="T28" s="971"/>
      <c r="U28" s="971"/>
      <c r="V28" s="971"/>
      <c r="W28" s="971"/>
      <c r="X28" s="971"/>
      <c r="Y28" s="971"/>
      <c r="Z28" s="971"/>
      <c r="AA28" s="971"/>
      <c r="AB28" s="971"/>
      <c r="AC28" s="9"/>
    </row>
    <row r="29" ht="18.95" customHeight="1">
      <c r="A29" s="58"/>
      <c r="B29" s="284">
        <v>2019</v>
      </c>
      <c r="C29" s="285"/>
      <c r="D29" s="427"/>
      <c r="E29" s="428"/>
      <c r="F29" s="429"/>
      <c r="G29" s="427"/>
      <c r="H29" s="428"/>
      <c r="I29" s="429"/>
      <c r="J29" s="427"/>
      <c r="K29" s="428"/>
      <c r="L29" s="429"/>
      <c r="M29" s="427" t="s">
        <v>197</v>
      </c>
      <c r="N29" s="428" t="s">
        <v>198</v>
      </c>
      <c r="O29" s="429" t="s">
        <v>199</v>
      </c>
      <c r="P29" s="5"/>
      <c r="Q29" s="427"/>
      <c r="R29" s="428"/>
      <c r="S29" s="429"/>
      <c r="T29" s="427"/>
      <c r="U29" s="428"/>
      <c r="V29" s="429"/>
      <c r="W29" s="427"/>
      <c r="X29" s="428"/>
      <c r="Y29" s="429"/>
      <c r="Z29" s="427" t="s">
        <v>199</v>
      </c>
      <c r="AA29" s="428" t="s">
        <v>200</v>
      </c>
      <c r="AB29" s="429" t="s">
        <v>198</v>
      </c>
    </row>
    <row r="30" ht="18.95" customHeight="1">
      <c r="A30" s="58"/>
      <c r="B30" s="286">
        <v>2020</v>
      </c>
      <c r="C30" s="287"/>
      <c r="D30" s="271"/>
      <c r="E30" s="92"/>
      <c r="F30" s="272"/>
      <c r="G30" s="271"/>
      <c r="H30" s="92"/>
      <c r="I30" s="272"/>
      <c r="J30" s="271"/>
      <c r="K30" s="92"/>
      <c r="L30" s="272"/>
      <c r="M30" s="271" t="s">
        <v>181</v>
      </c>
      <c r="N30" s="92" t="s">
        <v>187</v>
      </c>
      <c r="O30" s="272" t="s">
        <v>196</v>
      </c>
      <c r="P30" s="5"/>
      <c r="Q30" s="271"/>
      <c r="R30" s="92"/>
      <c r="S30" s="272"/>
      <c r="T30" s="271"/>
      <c r="U30" s="92"/>
      <c r="V30" s="272"/>
      <c r="W30" s="271"/>
      <c r="X30" s="92"/>
      <c r="Y30" s="272"/>
      <c r="Z30" s="271" t="s">
        <v>181</v>
      </c>
      <c r="AA30" s="92" t="s">
        <v>187</v>
      </c>
      <c r="AB30" s="272" t="s">
        <v>181</v>
      </c>
    </row>
    <row r="31" ht="18.95" customHeight="1">
      <c r="A31" s="58"/>
      <c r="B31" s="425">
        <v>2021</v>
      </c>
      <c r="C31" s="426"/>
      <c r="D31" s="430"/>
      <c r="E31" s="431"/>
      <c r="F31" s="432"/>
      <c r="G31" s="430"/>
      <c r="H31" s="431"/>
      <c r="I31" s="432"/>
      <c r="J31" s="430"/>
      <c r="K31" s="431"/>
      <c r="L31" s="432"/>
      <c r="M31" s="430" t="s">
        <v>188</v>
      </c>
      <c r="N31" s="431" t="s">
        <v>182</v>
      </c>
      <c r="O31" s="432" t="s">
        <v>182</v>
      </c>
      <c r="P31" s="184"/>
      <c r="Q31" s="430"/>
      <c r="R31" s="431"/>
      <c r="S31" s="432"/>
      <c r="T31" s="430"/>
      <c r="U31" s="431"/>
      <c r="V31" s="432"/>
      <c r="W31" s="430"/>
      <c r="X31" s="431"/>
      <c r="Y31" s="432"/>
      <c r="Z31" s="430" t="s">
        <v>187</v>
      </c>
      <c r="AA31" s="431" t="s">
        <v>181</v>
      </c>
      <c r="AB31" s="432" t="s">
        <v>187</v>
      </c>
    </row>
    <row r="32" ht="21.95" customHeight="1">
      <c r="B32" s="43"/>
      <c r="C32"/>
      <c r="D32" s="56"/>
      <c r="E32" s="56"/>
      <c r="F32" s="56"/>
      <c r="G32" s="56"/>
      <c r="H32" s="56"/>
      <c r="I32" s="56"/>
      <c r="J32" s="56"/>
      <c r="K32" s="56"/>
      <c r="L32" s="56"/>
      <c r="M32" s="56"/>
      <c r="N32" s="56"/>
      <c r="O32" s="56"/>
      <c r="P32" s="5"/>
      <c r="Q32" s="5"/>
      <c r="R32" s="5"/>
      <c r="S32" s="5"/>
      <c r="T32" s="5"/>
      <c r="U32" s="5"/>
      <c r="V32" s="5"/>
      <c r="W32" s="5"/>
      <c r="X32" s="5"/>
      <c r="Y32" s="5"/>
      <c r="Z32" s="5"/>
      <c r="AA32" s="5"/>
      <c r="AB32" s="5"/>
    </row>
    <row r="33" ht="18.95" customHeight="1">
      <c r="A33" s="112"/>
      <c r="B33" s="972" t="s">
        <v>44</v>
      </c>
      <c r="C33" s="972"/>
      <c r="D33" s="972"/>
      <c r="E33" s="972"/>
      <c r="F33" s="972"/>
      <c r="G33" s="972"/>
      <c r="H33" s="972"/>
      <c r="I33" s="972"/>
      <c r="J33" s="972"/>
      <c r="K33" s="972"/>
      <c r="L33" s="972"/>
      <c r="M33" s="972"/>
      <c r="N33" s="972"/>
      <c r="O33" s="972"/>
      <c r="P33" s="411"/>
      <c r="Q33" s="971"/>
      <c r="R33" s="971"/>
      <c r="S33" s="971"/>
      <c r="T33" s="971"/>
      <c r="U33" s="971"/>
      <c r="V33" s="971"/>
      <c r="W33" s="971"/>
      <c r="X33" s="971"/>
      <c r="Y33" s="971"/>
      <c r="Z33" s="971"/>
      <c r="AA33" s="971"/>
      <c r="AB33" s="971"/>
      <c r="AC33" s="9"/>
    </row>
    <row r="34" ht="18.95" customHeight="1">
      <c r="A34" s="58"/>
      <c r="B34" s="284">
        <v>2019</v>
      </c>
      <c r="C34" s="285"/>
      <c r="D34" s="427"/>
      <c r="E34" s="428"/>
      <c r="F34" s="429"/>
      <c r="G34" s="427"/>
      <c r="H34" s="428"/>
      <c r="I34" s="429"/>
      <c r="J34" s="427"/>
      <c r="K34" s="428"/>
      <c r="L34" s="429"/>
      <c r="M34" s="427" t="s">
        <v>197</v>
      </c>
      <c r="N34" s="428" t="s">
        <v>199</v>
      </c>
      <c r="O34" s="429" t="s">
        <v>197</v>
      </c>
      <c r="P34" s="5"/>
      <c r="Q34" s="427"/>
      <c r="R34" s="428"/>
      <c r="S34" s="429"/>
      <c r="T34" s="427"/>
      <c r="U34" s="428"/>
      <c r="V34" s="429"/>
      <c r="W34" s="427"/>
      <c r="X34" s="428"/>
      <c r="Y34" s="429"/>
      <c r="Z34" s="427" t="s">
        <v>198</v>
      </c>
      <c r="AA34" s="428" t="s">
        <v>199</v>
      </c>
      <c r="AB34" s="429" t="s">
        <v>199</v>
      </c>
    </row>
    <row r="35" ht="18.95" customHeight="1">
      <c r="A35" s="58"/>
      <c r="B35" s="286">
        <v>2020</v>
      </c>
      <c r="C35" s="287"/>
      <c r="D35" s="271"/>
      <c r="E35" s="92"/>
      <c r="F35" s="272"/>
      <c r="G35" s="271"/>
      <c r="H35" s="92"/>
      <c r="I35" s="272"/>
      <c r="J35" s="271"/>
      <c r="K35" s="92"/>
      <c r="L35" s="272"/>
      <c r="M35" s="271" t="s">
        <v>188</v>
      </c>
      <c r="N35" s="92" t="s">
        <v>182</v>
      </c>
      <c r="O35" s="272" t="s">
        <v>188</v>
      </c>
      <c r="P35" s="5"/>
      <c r="Q35" s="271"/>
      <c r="R35" s="92"/>
      <c r="S35" s="272"/>
      <c r="T35" s="271"/>
      <c r="U35" s="92"/>
      <c r="V35" s="272"/>
      <c r="W35" s="271"/>
      <c r="X35" s="92"/>
      <c r="Y35" s="272"/>
      <c r="Z35" s="271" t="s">
        <v>196</v>
      </c>
      <c r="AA35" s="92" t="s">
        <v>181</v>
      </c>
      <c r="AB35" s="272" t="s">
        <v>181</v>
      </c>
    </row>
    <row r="36" ht="18.95" customHeight="1">
      <c r="A36" s="58"/>
      <c r="B36" s="425">
        <v>2021</v>
      </c>
      <c r="C36" s="426"/>
      <c r="D36" s="430"/>
      <c r="E36" s="431"/>
      <c r="F36" s="432"/>
      <c r="G36" s="430"/>
      <c r="H36" s="431"/>
      <c r="I36" s="432"/>
      <c r="J36" s="430"/>
      <c r="K36" s="431"/>
      <c r="L36" s="432"/>
      <c r="M36" s="430" t="s">
        <v>196</v>
      </c>
      <c r="N36" s="431" t="s">
        <v>182</v>
      </c>
      <c r="O36" s="432" t="s">
        <v>182</v>
      </c>
      <c r="P36" s="184"/>
      <c r="Q36" s="430"/>
      <c r="R36" s="431"/>
      <c r="S36" s="432"/>
      <c r="T36" s="430"/>
      <c r="U36" s="431"/>
      <c r="V36" s="432"/>
      <c r="W36" s="430"/>
      <c r="X36" s="431"/>
      <c r="Y36" s="432"/>
      <c r="Z36" s="430" t="s">
        <v>182</v>
      </c>
      <c r="AA36" s="431" t="s">
        <v>188</v>
      </c>
      <c r="AB36" s="432" t="s">
        <v>182</v>
      </c>
    </row>
    <row r="37" ht="21.9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95" customHeight="1">
      <c r="A38" s="112"/>
      <c r="B38" s="972" t="s">
        <v>45</v>
      </c>
      <c r="C38" s="972"/>
      <c r="D38" s="972"/>
      <c r="E38" s="972"/>
      <c r="F38" s="972"/>
      <c r="G38" s="972"/>
      <c r="H38" s="972"/>
      <c r="I38" s="972"/>
      <c r="J38" s="972"/>
      <c r="K38" s="972"/>
      <c r="L38" s="972"/>
      <c r="M38" s="972"/>
      <c r="N38" s="972"/>
      <c r="O38" s="972"/>
      <c r="P38" s="411"/>
      <c r="Q38" s="971"/>
      <c r="R38" s="971"/>
      <c r="S38" s="971"/>
      <c r="T38" s="971"/>
      <c r="U38" s="971"/>
      <c r="V38" s="971"/>
      <c r="W38" s="971"/>
      <c r="X38" s="971"/>
      <c r="Y38" s="971"/>
      <c r="Z38" s="971"/>
      <c r="AA38" s="971"/>
      <c r="AB38" s="971"/>
      <c r="AC38" s="9"/>
    </row>
    <row r="39" ht="18.95" customHeight="1">
      <c r="A39" s="58"/>
      <c r="B39" s="284">
        <v>2019</v>
      </c>
      <c r="C39" s="285"/>
      <c r="D39" s="427"/>
      <c r="E39" s="428"/>
      <c r="F39" s="429"/>
      <c r="G39" s="427"/>
      <c r="H39" s="428"/>
      <c r="I39" s="429"/>
      <c r="J39" s="427"/>
      <c r="K39" s="428"/>
      <c r="L39" s="429"/>
      <c r="M39" s="427" t="s">
        <v>197</v>
      </c>
      <c r="N39" s="428" t="s">
        <v>198</v>
      </c>
      <c r="O39" s="429" t="s">
        <v>199</v>
      </c>
      <c r="P39" s="5"/>
      <c r="Q39" s="427"/>
      <c r="R39" s="428"/>
      <c r="S39" s="429"/>
      <c r="T39" s="427"/>
      <c r="U39" s="428"/>
      <c r="V39" s="429"/>
      <c r="W39" s="427"/>
      <c r="X39" s="428"/>
      <c r="Y39" s="429"/>
      <c r="Z39" s="427" t="s">
        <v>199</v>
      </c>
      <c r="AA39" s="428" t="s">
        <v>200</v>
      </c>
      <c r="AB39" s="429" t="s">
        <v>198</v>
      </c>
    </row>
    <row r="40" ht="18.95" customHeight="1">
      <c r="A40" s="58"/>
      <c r="B40" s="286">
        <v>2020</v>
      </c>
      <c r="C40" s="287"/>
      <c r="D40" s="271"/>
      <c r="E40" s="92"/>
      <c r="F40" s="272"/>
      <c r="G40" s="271"/>
      <c r="H40" s="92"/>
      <c r="I40" s="272"/>
      <c r="J40" s="271"/>
      <c r="K40" s="92"/>
      <c r="L40" s="272"/>
      <c r="M40" s="271" t="s">
        <v>181</v>
      </c>
      <c r="N40" s="92" t="s">
        <v>187</v>
      </c>
      <c r="O40" s="272" t="s">
        <v>196</v>
      </c>
      <c r="P40" s="5"/>
      <c r="Q40" s="271"/>
      <c r="R40" s="92"/>
      <c r="S40" s="272"/>
      <c r="T40" s="271"/>
      <c r="U40" s="92"/>
      <c r="V40" s="272"/>
      <c r="W40" s="271"/>
      <c r="X40" s="92"/>
      <c r="Y40" s="272"/>
      <c r="Z40" s="271" t="s">
        <v>181</v>
      </c>
      <c r="AA40" s="92" t="s">
        <v>187</v>
      </c>
      <c r="AB40" s="272" t="s">
        <v>181</v>
      </c>
    </row>
    <row r="41" ht="18.95" customHeight="1">
      <c r="A41" s="58"/>
      <c r="B41" s="425">
        <v>2021</v>
      </c>
      <c r="C41" s="426"/>
      <c r="D41" s="430"/>
      <c r="E41" s="431"/>
      <c r="F41" s="432"/>
      <c r="G41" s="430"/>
      <c r="H41" s="431"/>
      <c r="I41" s="432"/>
      <c r="J41" s="430"/>
      <c r="K41" s="431"/>
      <c r="L41" s="432"/>
      <c r="M41" s="430" t="s">
        <v>188</v>
      </c>
      <c r="N41" s="431" t="s">
        <v>182</v>
      </c>
      <c r="O41" s="432" t="s">
        <v>182</v>
      </c>
      <c r="P41" s="184"/>
      <c r="Q41" s="430"/>
      <c r="R41" s="431"/>
      <c r="S41" s="432"/>
      <c r="T41" s="430"/>
      <c r="U41" s="431"/>
      <c r="V41" s="432"/>
      <c r="W41" s="430"/>
      <c r="X41" s="431"/>
      <c r="Y41" s="432"/>
      <c r="Z41" s="430" t="s">
        <v>187</v>
      </c>
      <c r="AA41" s="431" t="s">
        <v>181</v>
      </c>
      <c r="AB41" s="432" t="s">
        <v>187</v>
      </c>
    </row>
    <row r="42" ht="12" customHeight="1">
      <c r="B42" s="43"/>
      <c r="C42"/>
      <c r="D42" s="56"/>
      <c r="E42" s="56"/>
      <c r="F42" s="56"/>
      <c r="G42" s="56"/>
      <c r="H42" s="56"/>
      <c r="I42" s="56"/>
      <c r="J42" s="56"/>
      <c r="K42" s="56"/>
      <c r="L42" s="56"/>
      <c r="M42" s="56"/>
      <c r="N42" s="56"/>
      <c r="O42" s="56"/>
      <c r="P42" s="5"/>
      <c r="Q42" s="5"/>
      <c r="R42" s="5"/>
      <c r="S42" s="5"/>
      <c r="T42" s="5"/>
      <c r="U42" s="5"/>
      <c r="V42" s="5"/>
      <c r="W42" s="5"/>
      <c r="X42" s="5"/>
      <c r="Y42" s="5"/>
      <c r="Z42" s="5"/>
      <c r="AA42" s="5"/>
      <c r="AB42" s="5"/>
      <c r="AP42" s="236"/>
    </row>
    <row r="43" ht="39.95" customHeight="1">
      <c r="B43" s="1036" t="s">
        <v>126</v>
      </c>
      <c r="C43" s="1036"/>
      <c r="D43" s="1036"/>
      <c r="E43" s="1036"/>
      <c r="F43" s="1036"/>
      <c r="G43" s="1036"/>
      <c r="H43" s="1036"/>
      <c r="I43" s="1036"/>
      <c r="J43" s="1036"/>
      <c r="K43" s="1036"/>
      <c r="L43" s="1036"/>
      <c r="M43" s="1036"/>
      <c r="N43" s="1036"/>
      <c r="O43" s="1036"/>
      <c r="P43" s="1036"/>
      <c r="Q43" s="1036"/>
      <c r="R43" s="1036"/>
      <c r="S43" s="1036"/>
      <c r="T43" s="1036"/>
      <c r="U43" s="1036"/>
      <c r="V43" s="1036"/>
      <c r="W43" s="1036"/>
      <c r="X43" s="1036"/>
      <c r="Y43" s="1036"/>
      <c r="Z43" s="1036"/>
      <c r="AA43" s="1036"/>
      <c r="AB43" s="1036"/>
      <c r="AP43" s="236"/>
    </row>
    <row r="44" ht="12" customHeight="1">
      <c r="Z44" s="55"/>
      <c r="AA44" s="233"/>
      <c r="AB44" s="233"/>
      <c r="AP44" s="236"/>
    </row>
    <row r="45" ht="12" customHeight="1">
      <c r="AP45" s="236"/>
    </row>
    <row r="46" s="236" customFormat="1">
      <c r="A46"/>
    </row>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sheetData>
  <mergeCells count="21">
    <mergeCell ref="B43:AB43"/>
    <mergeCell ref="T7:V7"/>
    <mergeCell ref="W7:Y7"/>
    <mergeCell ref="Z7:AB7"/>
    <mergeCell ref="B38:O38"/>
    <mergeCell ref="Q28:AB28"/>
    <mergeCell ref="Q7:S7"/>
    <mergeCell ref="Q33:AB33"/>
    <mergeCell ref="G7:I7"/>
    <mergeCell ref="B33:O33"/>
    <mergeCell ref="B8:C8"/>
    <mergeCell ref="Q38:AB38"/>
    <mergeCell ref="M7:O7"/>
    <mergeCell ref="B28:O28"/>
    <mergeCell ref="J7:L7"/>
    <mergeCell ref="D7:F7"/>
    <mergeCell ref="B2:AB2"/>
    <mergeCell ref="Q6:AB6"/>
    <mergeCell ref="D6:O6"/>
    <mergeCell ref="B4:AB4"/>
    <mergeCell ref="B3:AB3"/>
  </mergeCells>
  <phoneticPr fontId="0" type="noConversion"/>
  <printOptions horizontalCentered="1" verticalCentered="1"/>
  <pageMargins left="0.25" right="0.25" top="0.25" bottom="0.25" header="0" footer="0"/>
  <pageSetup scale="66" fitToWidth="1" fitToHeight="1" orientation="landscape" r:id="rId1"/>
  <headerFooter alignWithMargins="0">
    <oddHeader/>
    <oddFooter/>
  </headerFooter>
  <rowBreaks count="1" manualBreakCount="1">
    <brk id="46" max="16383" man="1"/>
  </rowBreaks>
  <colBreaks count="1" manualBreakCount="1">
    <brk id="30" max="1048575" man="1"/>
  </colBreaks>
  <drawing r:id="rId55"/>
</worksheet>
</file>

<file path=xl/worksheets/sheet56.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151</v>
      </c>
      <c r="Y1" s="5"/>
      <c r="AB1" s="685"/>
      <c r="AD1" s="236"/>
    </row>
    <row r="2" ht="15" customHeight="1">
      <c r="A2" s="11"/>
      <c r="B2" s="11" t="s">
        <v>170</v>
      </c>
    </row>
    <row r="3" ht="17.1" customHeight="1">
      <c r="A3" s="11"/>
      <c r="B3" s="11" t="s">
        <v>171</v>
      </c>
      <c r="R3" s="1040" t="s">
        <v>259</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42</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34.198113207547169811320754720</v>
      </c>
      <c r="E11" s="428"/>
      <c r="F11" s="429">
        <v>54.089743589743589743589743640</v>
      </c>
      <c r="G11" s="427">
        <v>14.561777236762020693852708460</v>
      </c>
      <c r="H11" s="428"/>
      <c r="I11" s="429">
        <v>5.8076923076923076923076923100</v>
      </c>
      <c r="J11" s="427">
        <v>0</v>
      </c>
      <c r="K11" s="428"/>
      <c r="L11" s="429">
        <v>9.282051282051282051282051290</v>
      </c>
      <c r="M11" s="427">
        <v>52.122641509433962264150943400</v>
      </c>
      <c r="N11" s="428">
        <v>65.963855421686746987951807230</v>
      </c>
      <c r="O11" s="429">
        <v>69.217948717948717948717948720</v>
      </c>
      <c r="P11" s="5"/>
      <c r="Q11" s="427">
        <v>-18.994413407868293748634534620</v>
      </c>
      <c r="R11" s="428"/>
      <c r="S11" s="429">
        <v>29.536383174732462114381266920</v>
      </c>
      <c r="T11" s="427">
        <v>120.50691244258531928900608695</v>
      </c>
      <c r="U11" s="428"/>
      <c r="V11" s="429">
        <v>44.728434505532158131657672430</v>
      </c>
      <c r="W11" s="427">
        <v>0</v>
      </c>
      <c r="X11" s="428"/>
      <c r="Y11" s="429">
        <v>7.5780089153685456219407837700</v>
      </c>
      <c r="Z11" s="427">
        <v>6.7632850241133281990244972700</v>
      </c>
      <c r="AA11" s="428">
        <v>65.407854984849284873266959410</v>
      </c>
      <c r="AB11" s="429">
        <v>27.244873910053331521788392490</v>
      </c>
    </row>
    <row r="12" ht="18" customHeight="1">
      <c r="A12" s="58"/>
      <c r="B12" s="1043" t="s">
        <v>46</v>
      </c>
      <c r="C12" s="1043"/>
      <c r="D12" s="420">
        <v>52.510651247717589774802191120</v>
      </c>
      <c r="E12" s="91"/>
      <c r="F12" s="421">
        <v>66.012820512820512820512820570</v>
      </c>
      <c r="G12" s="420">
        <v>15.223676202069385270846013390</v>
      </c>
      <c r="H12" s="91"/>
      <c r="I12" s="421">
        <v>6.1666666666666666666666666700</v>
      </c>
      <c r="J12" s="420">
        <v>0</v>
      </c>
      <c r="K12" s="91"/>
      <c r="L12" s="421">
        <v>9.128205128205128205128205140</v>
      </c>
      <c r="M12" s="420">
        <v>72.405660377358490566037735850</v>
      </c>
      <c r="N12" s="91">
        <v>77.289156626506024096385542170</v>
      </c>
      <c r="O12" s="421">
        <v>81.30769230769230769230769231</v>
      </c>
      <c r="P12" s="5"/>
      <c r="Q12" s="420">
        <v>-3.1977559607865523507530608400</v>
      </c>
      <c r="R12" s="91"/>
      <c r="S12" s="421">
        <v>31.856594110121990094448661930</v>
      </c>
      <c r="T12" s="420">
        <v>74.455100262343994910345499150</v>
      </c>
      <c r="U12" s="91"/>
      <c r="V12" s="421">
        <v>47.546012269486055177087466170</v>
      </c>
      <c r="W12" s="420">
        <v>0</v>
      </c>
      <c r="X12" s="91"/>
      <c r="Y12" s="421">
        <v>13.738019169910481887130532960</v>
      </c>
      <c r="Z12" s="420">
        <v>14.981273408253480901681888060</v>
      </c>
      <c r="AA12" s="91">
        <v>52.014218009406628332696963690</v>
      </c>
      <c r="AB12" s="421">
        <v>30.547550432174540820987595050</v>
      </c>
    </row>
    <row r="13" ht="18" customHeight="1">
      <c r="A13" s="58"/>
      <c r="B13" s="1043" t="s">
        <v>47</v>
      </c>
      <c r="C13" s="1043"/>
      <c r="D13" s="420">
        <v>54.275715155203895313451004260</v>
      </c>
      <c r="E13" s="91"/>
      <c r="F13" s="421">
        <v>68.474358974358974358974359040</v>
      </c>
      <c r="G13" s="420">
        <v>15.223676202069385270846013390</v>
      </c>
      <c r="H13" s="91"/>
      <c r="I13" s="421">
        <v>6.1538461538461538461538461600</v>
      </c>
      <c r="J13" s="420">
        <v>0</v>
      </c>
      <c r="K13" s="91"/>
      <c r="L13" s="421">
        <v>9.730769230769230769230769240</v>
      </c>
      <c r="M13" s="420">
        <v>74.292452830188679245283018870</v>
      </c>
      <c r="N13" s="91">
        <v>80.42168674698795180722891566</v>
      </c>
      <c r="O13" s="421">
        <v>84.35897435897435897435897436</v>
      </c>
      <c r="P13" s="184"/>
      <c r="Q13" s="420">
        <v>-5.6848228450215108668325249500</v>
      </c>
      <c r="R13" s="91"/>
      <c r="S13" s="421">
        <v>32.150633412470659946532322770</v>
      </c>
      <c r="T13" s="420">
        <v>106.88585608046541960934564566</v>
      </c>
      <c r="U13" s="91"/>
      <c r="V13" s="421">
        <v>57.894736843559556786716996080</v>
      </c>
      <c r="W13" s="420">
        <v>0</v>
      </c>
      <c r="X13" s="91"/>
      <c r="Y13" s="421">
        <v>27.348993289017949641909456330</v>
      </c>
      <c r="Z13" s="420">
        <v>14.462209302252378819632280460</v>
      </c>
      <c r="AA13" s="91">
        <v>62.014563106689941912527169210</v>
      </c>
      <c r="AB13" s="421">
        <v>33.198380566871723844023049900</v>
      </c>
    </row>
    <row r="14" ht="18" customHeight="1">
      <c r="A14" s="58"/>
      <c r="B14" s="1043" t="s">
        <v>48</v>
      </c>
      <c r="C14" s="1043"/>
      <c r="D14" s="420">
        <v>55.952525867315885575167376750</v>
      </c>
      <c r="E14" s="91"/>
      <c r="F14" s="421">
        <v>66.738461538461538461538461600</v>
      </c>
      <c r="G14" s="420">
        <v>18.180158247108947048082775410</v>
      </c>
      <c r="H14" s="91"/>
      <c r="I14" s="421">
        <v>6.3076923076923076923076923100</v>
      </c>
      <c r="J14" s="420">
        <v>0</v>
      </c>
      <c r="K14" s="91"/>
      <c r="L14" s="421">
        <v>8.523076923076923076923076930</v>
      </c>
      <c r="M14" s="420">
        <v>79.24528301886792452830188679</v>
      </c>
      <c r="N14" s="91">
        <v>75.325301204819277108433734940</v>
      </c>
      <c r="O14" s="421">
        <v>81.57948717948717948717948718</v>
      </c>
      <c r="P14" s="5"/>
      <c r="Q14" s="420">
        <v>15.839213709564295122700463300</v>
      </c>
      <c r="R14" s="91"/>
      <c r="S14" s="421">
        <v>33.586532539451043660162466230</v>
      </c>
      <c r="T14" s="420">
        <v>435.30465949731571087216397200</v>
      </c>
      <c r="U14" s="91"/>
      <c r="V14" s="421">
        <v>180.82191780244886470268940699</v>
      </c>
      <c r="W14" s="420">
        <v>-100</v>
      </c>
      <c r="X14" s="91"/>
      <c r="Y14" s="421">
        <v>18.207681364861475610525375240</v>
      </c>
      <c r="Z14" s="420">
        <v>31.249999999926171875000041520</v>
      </c>
      <c r="AA14" s="91">
        <v>58.038422649172505242193968150</v>
      </c>
      <c r="AB14" s="421">
        <v>37.351061992682142044469025060</v>
      </c>
    </row>
    <row r="15" ht="18" customHeight="1">
      <c r="A15" s="58"/>
      <c r="B15" s="1043" t="s">
        <v>49</v>
      </c>
      <c r="C15" s="1043"/>
      <c r="D15" s="420">
        <v>47.127206329884357881923311020</v>
      </c>
      <c r="E15" s="91"/>
      <c r="F15" s="421">
        <v>63.517948717948717948717948780</v>
      </c>
      <c r="G15" s="420">
        <v>13.414485696895922093730979920</v>
      </c>
      <c r="H15" s="91"/>
      <c r="I15" s="421">
        <v>5.4358974358974358974358974400</v>
      </c>
      <c r="J15" s="420">
        <v>0</v>
      </c>
      <c r="K15" s="91"/>
      <c r="L15" s="421">
        <v>9.251282051282051282051282060</v>
      </c>
      <c r="M15" s="420">
        <v>64.716981132075471698113207550</v>
      </c>
      <c r="N15" s="91">
        <v>72.530120481927710843373493980</v>
      </c>
      <c r="O15" s="421">
        <v>78.215384615384615384615384620</v>
      </c>
      <c r="P15" s="184"/>
      <c r="Q15" s="420">
        <v>-3.9330024814191372399312754900</v>
      </c>
      <c r="R15" s="91"/>
      <c r="S15" s="421">
        <v>29.614901632556810585912417710</v>
      </c>
      <c r="T15" s="420">
        <v>3454.8387093574838709965361304</v>
      </c>
      <c r="U15" s="91"/>
      <c r="V15" s="421">
        <v>184.94623655799080818592208029</v>
      </c>
      <c r="W15" s="420">
        <v>-100</v>
      </c>
      <c r="X15" s="91"/>
      <c r="Y15" s="421">
        <v>36.666666667287878787881611700</v>
      </c>
      <c r="Z15" s="420">
        <v>14.333333333344766666666667820</v>
      </c>
      <c r="AA15" s="91">
        <v>56.934306569273517121697662940</v>
      </c>
      <c r="AB15" s="421">
        <v>35.597439544693440996117124150</v>
      </c>
    </row>
    <row r="16" ht="18" customHeight="1">
      <c r="A16" s="58"/>
      <c r="B16" s="1044" t="s">
        <v>75</v>
      </c>
      <c r="C16" s="1044"/>
      <c r="D16" s="430">
        <v>49.060753610357992585624965430</v>
      </c>
      <c r="E16" s="431"/>
      <c r="F16" s="432">
        <v>63.890442890442890442890442950</v>
      </c>
      <c r="G16" s="430">
        <v>15.364079012892159575056714440</v>
      </c>
      <c r="H16" s="431"/>
      <c r="I16" s="432">
        <v>5.9650349650349650349650349700</v>
      </c>
      <c r="J16" s="430">
        <v>0</v>
      </c>
      <c r="K16" s="431"/>
      <c r="L16" s="432">
        <v>9.156177156177156177156177170</v>
      </c>
      <c r="M16" s="430">
        <v>68.867924528301886792452830190</v>
      </c>
      <c r="N16" s="431">
        <v>74.271631982475355969331872950</v>
      </c>
      <c r="O16" s="432">
        <v>79.023310023310023310023310020</v>
      </c>
      <c r="P16" s="5"/>
      <c r="Q16" s="430">
        <v>-2.7560021934726264940669537200</v>
      </c>
      <c r="R16" s="431"/>
      <c r="S16" s="432">
        <v>31.065561159771087779768781500</v>
      </c>
      <c r="T16" s="430">
        <v>202.07761801120969748337697811</v>
      </c>
      <c r="U16" s="431"/>
      <c r="V16" s="432">
        <v>87.87346782312971508508764568</v>
      </c>
      <c r="W16" s="430">
        <v>-100</v>
      </c>
      <c r="X16" s="431"/>
      <c r="Y16" s="432">
        <v>20.532593323180081121904712180</v>
      </c>
      <c r="Z16" s="629">
        <v>16.759388038866002851278967340</v>
      </c>
      <c r="AA16" s="214">
        <v>58.100519016986000308244277890</v>
      </c>
      <c r="AB16" s="630">
        <v>32.786162172513954112502138230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v>50.083688374923919659160073040</v>
      </c>
      <c r="E18" s="480"/>
      <c r="F18" s="481">
        <v>65.917948717948717948717948780</v>
      </c>
      <c r="G18" s="479">
        <v>22.063298843578819233110164340</v>
      </c>
      <c r="H18" s="480"/>
      <c r="I18" s="481">
        <v>11.528205128205128205128205140</v>
      </c>
      <c r="J18" s="479">
        <v>0</v>
      </c>
      <c r="K18" s="480"/>
      <c r="L18" s="481">
        <v>8.492307692307692307692307700</v>
      </c>
      <c r="M18" s="479">
        <v>78.679245283018867924528301890</v>
      </c>
      <c r="N18" s="480">
        <v>75.084337349397590361445783130</v>
      </c>
      <c r="O18" s="481">
        <v>85.94871794871794871794871795</v>
      </c>
      <c r="P18" s="184"/>
      <c r="Q18" s="479">
        <v>-10.019136139982446182502244630</v>
      </c>
      <c r="R18" s="480"/>
      <c r="S18" s="481">
        <v>31.431492842656736547605716960</v>
      </c>
      <c r="T18" s="479">
        <v>21.491411813929346732027954630</v>
      </c>
      <c r="U18" s="480"/>
      <c r="V18" s="481">
        <v>41.383647799542423163645208830</v>
      </c>
      <c r="W18" s="479">
        <v>-100</v>
      </c>
      <c r="X18" s="480"/>
      <c r="Y18" s="481">
        <v>4.6445497628347970620609767800</v>
      </c>
      <c r="Z18" s="479">
        <v>-5.7627118643663161926649256500</v>
      </c>
      <c r="AA18" s="480">
        <v>50.713422007357194094708730380</v>
      </c>
      <c r="AB18" s="481">
        <v>29.420849420764472801538494360</v>
      </c>
    </row>
    <row r="19" ht="18" customHeight="1">
      <c r="A19" s="58"/>
      <c r="B19" s="1046" t="s">
        <v>51</v>
      </c>
      <c r="C19" s="1046"/>
      <c r="D19" s="271">
        <v>49.127612091702170825725299250</v>
      </c>
      <c r="E19" s="92"/>
      <c r="F19" s="272">
        <v>63.448717948717948717948718010</v>
      </c>
      <c r="G19" s="271">
        <v>25.887603976465814566849259490</v>
      </c>
      <c r="H19" s="92"/>
      <c r="I19" s="272">
        <v>14.487179487179487179487179500</v>
      </c>
      <c r="J19" s="271">
        <v>0</v>
      </c>
      <c r="K19" s="92"/>
      <c r="L19" s="272">
        <v>9.256410256410256410256410260</v>
      </c>
      <c r="M19" s="271">
        <v>82.07547169811320754716981132</v>
      </c>
      <c r="N19" s="92">
        <v>76.506024096385542168674698800</v>
      </c>
      <c r="O19" s="272">
        <v>87.19230769230769230769230769</v>
      </c>
      <c r="P19" s="5"/>
      <c r="Q19" s="271">
        <v>-25.606758832614171165240257540</v>
      </c>
      <c r="R19" s="92"/>
      <c r="S19" s="272">
        <v>15.146579804485246527814667700</v>
      </c>
      <c r="T19" s="271">
        <v>18.025205225773721867280914940</v>
      </c>
      <c r="U19" s="92"/>
      <c r="V19" s="272">
        <v>35.491606714725773338164071420</v>
      </c>
      <c r="W19" s="271">
        <v>0</v>
      </c>
      <c r="X19" s="92"/>
      <c r="Y19" s="272">
        <v>7.7611940303975941189602266400</v>
      </c>
      <c r="Z19" s="271">
        <v>-6.7024128686247036922568257100</v>
      </c>
      <c r="AA19" s="92">
        <v>39.407244785921961246913868340</v>
      </c>
      <c r="AB19" s="272">
        <v>17.238407171169299196195747670</v>
      </c>
    </row>
    <row r="20" ht="18" customHeight="1">
      <c r="A20" s="58"/>
      <c r="B20" s="1047" t="s">
        <v>76</v>
      </c>
      <c r="C20" s="1047"/>
      <c r="D20" s="273">
        <v>49.673941396400313016259455700</v>
      </c>
      <c r="E20" s="274"/>
      <c r="F20" s="275">
        <v>64.820512820512820512820512880</v>
      </c>
      <c r="G20" s="273">
        <v>23.702286757673245804712633690</v>
      </c>
      <c r="H20" s="274"/>
      <c r="I20" s="275">
        <v>12.843304843304843304843304860</v>
      </c>
      <c r="J20" s="273">
        <v>0</v>
      </c>
      <c r="K20" s="274"/>
      <c r="L20" s="275">
        <v>8.831908831908831908831908840</v>
      </c>
      <c r="M20" s="273">
        <v>80.18867924528301886792452830</v>
      </c>
      <c r="N20" s="274">
        <v>75.716198125836680053547523430</v>
      </c>
      <c r="O20" s="275">
        <v>86.50142450142450142450142450</v>
      </c>
      <c r="P20" s="184"/>
      <c r="Q20" s="273">
        <v>-18.365305612152753359990037500</v>
      </c>
      <c r="R20" s="274"/>
      <c r="S20" s="275">
        <v>23.166869671144766564645178650</v>
      </c>
      <c r="T20" s="273">
        <v>18.232583356045419865099866840</v>
      </c>
      <c r="U20" s="274"/>
      <c r="V20" s="275">
        <v>36.296296295962509448224551550</v>
      </c>
      <c r="W20" s="273">
        <v>-100</v>
      </c>
      <c r="X20" s="274"/>
      <c r="Y20" s="275">
        <v>5.7388931520994934582701617300</v>
      </c>
      <c r="Z20" s="273">
        <v>-6.4649243466608643991152701400</v>
      </c>
      <c r="AA20" s="274">
        <v>44.636235775369760296884525030</v>
      </c>
      <c r="AB20" s="275">
        <v>22.887006850260793210966511740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53.286670724284844796104686550</v>
      </c>
      <c r="E22" s="469"/>
      <c r="F22" s="470">
        <v>64.297098377429695401019370840</v>
      </c>
      <c r="G22" s="468">
        <v>18.867924528301886792452830190</v>
      </c>
      <c r="H22" s="469"/>
      <c r="I22" s="470">
        <v>8.025272279024704687839008290</v>
      </c>
      <c r="J22" s="468">
        <v>0</v>
      </c>
      <c r="K22" s="469"/>
      <c r="L22" s="470">
        <v>8.863733561907882789553531540</v>
      </c>
      <c r="M22" s="468">
        <v>72.154595252586731588557516740</v>
      </c>
      <c r="N22" s="469">
        <v>74.737660318694131364166342790</v>
      </c>
      <c r="O22" s="470">
        <v>81.18610421836228287841191067</v>
      </c>
      <c r="P22" s="184"/>
      <c r="Q22" s="468">
        <v>2.5175644028854519851477825500</v>
      </c>
      <c r="R22" s="469"/>
      <c r="S22" s="470">
        <v>28.902397908384400996830691620</v>
      </c>
      <c r="T22" s="468">
        <v>119.85815602948991499422129965</v>
      </c>
      <c r="U22" s="469"/>
      <c r="V22" s="470">
        <v>78.294885346871543930650867590</v>
      </c>
      <c r="W22" s="468">
        <v>-100</v>
      </c>
      <c r="X22" s="469"/>
      <c r="Y22" s="470">
        <v>11.619784472316448991902101590</v>
      </c>
      <c r="Z22" s="468">
        <v>9.515011547305464448580997060</v>
      </c>
      <c r="AA22" s="469">
        <v>54.532304725203278673026041880</v>
      </c>
      <c r="AB22" s="470">
        <v>30.267558528347182118448709350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123.12216694210379190588797386</v>
      </c>
      <c r="E25" s="455"/>
      <c r="F25" s="456">
        <v>127.31857205771914710562443845</v>
      </c>
      <c r="G25" s="454">
        <v>97.51482385538250408836509483</v>
      </c>
      <c r="H25" s="455"/>
      <c r="I25" s="456">
        <v>104.48630115260708526161144658</v>
      </c>
      <c r="J25" s="454">
        <v>0</v>
      </c>
      <c r="K25" s="455"/>
      <c r="L25" s="456">
        <v>89.94618627124964676052575836</v>
      </c>
      <c r="M25" s="454">
        <v>115.47472511530014939024765705</v>
      </c>
      <c r="N25" s="455">
        <v>102.95254367473785051980114229</v>
      </c>
      <c r="O25" s="456">
        <v>120.32050172143597620240047049</v>
      </c>
      <c r="P25" s="5"/>
      <c r="Q25" s="427">
        <v>34.397520655035679617050869200</v>
      </c>
      <c r="R25" s="428"/>
      <c r="S25" s="429">
        <v>34.227616636882469415570034890</v>
      </c>
      <c r="T25" s="427">
        <v>-5.0306029829807613124379319800</v>
      </c>
      <c r="U25" s="428"/>
      <c r="V25" s="429">
        <v>4.5287113718654903778388644200</v>
      </c>
      <c r="W25" s="427">
        <v>0</v>
      </c>
      <c r="X25" s="428"/>
      <c r="Y25" s="429">
        <v>-7.8172657293403479916056168400</v>
      </c>
      <c r="Z25" s="427">
        <v>24.022596335833853082133432380</v>
      </c>
      <c r="AA25" s="428">
        <v>29.122284430550062938189581290</v>
      </c>
      <c r="AB25" s="429">
        <v>25.777944095557640998721161120</v>
      </c>
    </row>
    <row r="26" ht="18" customHeight="1">
      <c r="A26" s="58"/>
      <c r="B26" s="1043" t="s">
        <v>46</v>
      </c>
      <c r="C26" s="1043"/>
      <c r="D26" s="439">
        <v>130.10880651859885114822916566</v>
      </c>
      <c r="E26" s="95"/>
      <c r="F26" s="440">
        <v>136.25274585386254325077845408</v>
      </c>
      <c r="G26" s="439">
        <v>94.9562026765899402093745658</v>
      </c>
      <c r="H26" s="95"/>
      <c r="I26" s="440">
        <v>107.84645403788502475057163684</v>
      </c>
      <c r="J26" s="439">
        <v>0</v>
      </c>
      <c r="K26" s="95"/>
      <c r="L26" s="440">
        <v>91.08622224872992377452127496</v>
      </c>
      <c r="M26" s="439">
        <v>122.20805842381508940627161716</v>
      </c>
      <c r="N26" s="95">
        <v>110.61860372419068794855242987</v>
      </c>
      <c r="O26" s="440">
        <v>129.02758168320035285883670216</v>
      </c>
      <c r="P26" s="5"/>
      <c r="Q26" s="420">
        <v>53.703494580660077496718405160</v>
      </c>
      <c r="R26" s="91"/>
      <c r="S26" s="421">
        <v>38.398474556555522796202066040</v>
      </c>
      <c r="T26" s="420">
        <v>-12.993518601063204963809509690</v>
      </c>
      <c r="U26" s="91"/>
      <c r="V26" s="421">
        <v>-5.5873294989280347669422469500</v>
      </c>
      <c r="W26" s="420">
        <v>0</v>
      </c>
      <c r="X26" s="91"/>
      <c r="Y26" s="421">
        <v>-3.3867876942123790347905727900</v>
      </c>
      <c r="Z26" s="420">
        <v>38.805525936393363496840922390</v>
      </c>
      <c r="AA26" s="91">
        <v>28.206003630615962899397200540</v>
      </c>
      <c r="AB26" s="421">
        <v>30.395663775909408300168696490</v>
      </c>
    </row>
    <row r="27" ht="18" customHeight="1">
      <c r="A27" s="58"/>
      <c r="B27" s="1043" t="s">
        <v>47</v>
      </c>
      <c r="C27" s="1043"/>
      <c r="D27" s="439">
        <v>135.22312287226685633969786439</v>
      </c>
      <c r="E27" s="95"/>
      <c r="F27" s="440">
        <v>141.13083697599656329318723679</v>
      </c>
      <c r="G27" s="439">
        <v>97.46344062882590780037300905</v>
      </c>
      <c r="H27" s="95"/>
      <c r="I27" s="440">
        <v>110.90603245398864686495511252</v>
      </c>
      <c r="J27" s="439">
        <v>0</v>
      </c>
      <c r="K27" s="95"/>
      <c r="L27" s="440">
        <v>92.40090699366516853128797128</v>
      </c>
      <c r="M27" s="439">
        <v>126.9519543808464580882267056</v>
      </c>
      <c r="N27" s="95">
        <v>112.74744661378164238263618291</v>
      </c>
      <c r="O27" s="440">
        <v>133.30501280773617902117614831</v>
      </c>
      <c r="P27" s="93"/>
      <c r="Q27" s="420">
        <v>60.795252069413715149936649360</v>
      </c>
      <c r="R27" s="91"/>
      <c r="S27" s="421">
        <v>43.896863646681815094153165800</v>
      </c>
      <c r="T27" s="420">
        <v>-10.606498752948172188035439130</v>
      </c>
      <c r="U27" s="91"/>
      <c r="V27" s="421">
        <v>2.1823462347265325735515257600</v>
      </c>
      <c r="W27" s="420">
        <v>0</v>
      </c>
      <c r="X27" s="91"/>
      <c r="Y27" s="421">
        <v>-4.4695130266680862092933702900</v>
      </c>
      <c r="Z27" s="420">
        <v>46.051149115680052266865006520</v>
      </c>
      <c r="AA27" s="91">
        <v>35.039338038848805217084875270</v>
      </c>
      <c r="AB27" s="421">
        <v>35.211665632489260030530299100</v>
      </c>
    </row>
    <row r="28" ht="18" customHeight="1">
      <c r="A28" s="58"/>
      <c r="B28" s="1043" t="s">
        <v>48</v>
      </c>
      <c r="C28" s="1043"/>
      <c r="D28" s="439">
        <v>134.34655173643718670001417272</v>
      </c>
      <c r="E28" s="95"/>
      <c r="F28" s="440">
        <v>135.30993242661016989628469594</v>
      </c>
      <c r="G28" s="439">
        <v>97.02880018691239391695675716</v>
      </c>
      <c r="H28" s="95"/>
      <c r="I28" s="440">
        <v>105.22656907595523809217410706</v>
      </c>
      <c r="J28" s="439">
        <v>0</v>
      </c>
      <c r="K28" s="95"/>
      <c r="L28" s="440">
        <v>94.25365005381309400591484585</v>
      </c>
      <c r="M28" s="439">
        <v>125.19481742786324942226437795</v>
      </c>
      <c r="N28" s="95">
        <v>111.22636311519290816128825248</v>
      </c>
      <c r="O28" s="440">
        <v>128.67750232290464270313387342</v>
      </c>
      <c r="P28" s="5"/>
      <c r="Q28" s="420">
        <v>57.458802447861016945266683430</v>
      </c>
      <c r="R28" s="91"/>
      <c r="S28" s="421">
        <v>40.655515840338891594582752180</v>
      </c>
      <c r="T28" s="420">
        <v>-14.135217277909720215361575220</v>
      </c>
      <c r="U28" s="91"/>
      <c r="V28" s="421">
        <v>5.6770454953560903819148134800</v>
      </c>
      <c r="W28" s="420">
        <v>-100</v>
      </c>
      <c r="X28" s="91"/>
      <c r="Y28" s="421">
        <v>2.7282622680737793667179037100</v>
      </c>
      <c r="Z28" s="420">
        <v>46.617196317658764524578239310</v>
      </c>
      <c r="AA28" s="91">
        <v>36.820830912090773808088186390</v>
      </c>
      <c r="AB28" s="421">
        <v>34.290506165300732287075542290</v>
      </c>
    </row>
    <row r="29" ht="18" customHeight="1">
      <c r="A29" s="58"/>
      <c r="B29" s="1043" t="s">
        <v>49</v>
      </c>
      <c r="C29" s="1043"/>
      <c r="D29" s="439">
        <v>132.83850495991568915394258778</v>
      </c>
      <c r="E29" s="95"/>
      <c r="F29" s="440">
        <v>134.59027312112103133889829792</v>
      </c>
      <c r="G29" s="439">
        <v>106.60490495452470719018768588</v>
      </c>
      <c r="H29" s="95"/>
      <c r="I29" s="440">
        <v>108.66868151659938053861307277</v>
      </c>
      <c r="J29" s="439">
        <v>0</v>
      </c>
      <c r="K29" s="95"/>
      <c r="L29" s="440">
        <v>96.79684519568074972218052106</v>
      </c>
      <c r="M29" s="439">
        <v>127.02581224735092347101147249</v>
      </c>
      <c r="N29" s="95">
        <v>111.12784835376106272053450114</v>
      </c>
      <c r="O29" s="440">
        <v>128.30090702981959808768278489</v>
      </c>
      <c r="P29" s="93"/>
      <c r="Q29" s="420">
        <v>65.021946993301255163533090980</v>
      </c>
      <c r="R29" s="91"/>
      <c r="S29" s="421">
        <v>41.995504305422691379494556710</v>
      </c>
      <c r="T29" s="420">
        <v>-10.792341625610075692783627340</v>
      </c>
      <c r="U29" s="91"/>
      <c r="V29" s="421">
        <v>14.191684396494978986644995990</v>
      </c>
      <c r="W29" s="420">
        <v>-100</v>
      </c>
      <c r="X29" s="91"/>
      <c r="Y29" s="421">
        <v>1.2427063700346470778496566600</v>
      </c>
      <c r="Z29" s="420">
        <v>57.278950695251934158677987560</v>
      </c>
      <c r="AA29" s="91">
        <v>35.521718348398360692182905330</v>
      </c>
      <c r="AB29" s="421">
        <v>35.204330481457618197888905920</v>
      </c>
    </row>
    <row r="30" ht="18" customHeight="1">
      <c r="A30" s="58"/>
      <c r="B30" s="1044" t="s">
        <v>75</v>
      </c>
      <c r="C30" s="1044"/>
      <c r="D30" s="457">
        <v>131.9464086498596387295699229</v>
      </c>
      <c r="E30" s="458"/>
      <c r="F30" s="459">
        <v>135.22863059363376569676830504</v>
      </c>
      <c r="G30" s="457">
        <v>98.71768396429449896189422725</v>
      </c>
      <c r="H30" s="458"/>
      <c r="I30" s="459">
        <v>107.36618818983134042042415047</v>
      </c>
      <c r="J30" s="457">
        <v>0</v>
      </c>
      <c r="K30" s="458"/>
      <c r="L30" s="459">
        <v>93.11157206489181014909608806</v>
      </c>
      <c r="M30" s="457">
        <v>124.02199921363831336778923087</v>
      </c>
      <c r="N30" s="458">
        <v>110.05290701265742610064773416</v>
      </c>
      <c r="O30" s="459">
        <v>128.22553513434946799162966602</v>
      </c>
      <c r="P30" s="5"/>
      <c r="Q30" s="430">
        <v>55.619984842046083362805623640</v>
      </c>
      <c r="R30" s="431"/>
      <c r="S30" s="432">
        <v>40.096076594618308233822697200</v>
      </c>
      <c r="T30" s="430">
        <v>-8.909127107305988841830827540</v>
      </c>
      <c r="U30" s="431"/>
      <c r="V30" s="432">
        <v>2.4198798685337106164297424900</v>
      </c>
      <c r="W30" s="430">
        <v>-100</v>
      </c>
      <c r="X30" s="431"/>
      <c r="Y30" s="432">
        <v>-2.194111466029599145435012800</v>
      </c>
      <c r="Z30" s="430">
        <v>43.552249686179961770731436970</v>
      </c>
      <c r="AA30" s="431">
        <v>33.142203911657079104735258560</v>
      </c>
      <c r="AB30" s="432">
        <v>32.450246622422528394338201660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v>145.12286038998635492266706491</v>
      </c>
      <c r="E32" s="494"/>
      <c r="F32" s="495">
        <v>139.07094431956678652806950918</v>
      </c>
      <c r="G32" s="493">
        <v>106.5796418815164762055165972</v>
      </c>
      <c r="H32" s="494"/>
      <c r="I32" s="495">
        <v>108.27233580395600695203982017</v>
      </c>
      <c r="J32" s="493">
        <v>0</v>
      </c>
      <c r="K32" s="494"/>
      <c r="L32" s="495">
        <v>97.31992334292120609445596342</v>
      </c>
      <c r="M32" s="493">
        <v>129.56311381537454614499394772</v>
      </c>
      <c r="N32" s="494">
        <v>123.11486875793765010940223504</v>
      </c>
      <c r="O32" s="495">
        <v>130.79808605172327535515573162</v>
      </c>
      <c r="P32" s="93"/>
      <c r="Q32" s="479">
        <v>84.15115497257747312502025635</v>
      </c>
      <c r="R32" s="480"/>
      <c r="S32" s="481">
        <v>52.155419483473879485813213090</v>
      </c>
      <c r="T32" s="479">
        <v>28.688998913136466370638289610</v>
      </c>
      <c r="U32" s="480"/>
      <c r="V32" s="481">
        <v>15.577526490160064217311871290</v>
      </c>
      <c r="W32" s="479">
        <v>-100</v>
      </c>
      <c r="X32" s="480"/>
      <c r="Y32" s="481">
        <v>2.9873059789362173537334113900</v>
      </c>
      <c r="Z32" s="479">
        <v>64.501230231703421957811597600</v>
      </c>
      <c r="AA32" s="480">
        <v>57.118750942240496521579173300</v>
      </c>
      <c r="AB32" s="481">
        <v>42.053852865482338752386028490</v>
      </c>
    </row>
    <row r="33" ht="18" customHeight="1">
      <c r="A33" s="58"/>
      <c r="B33" s="1046" t="s">
        <v>51</v>
      </c>
      <c r="C33" s="1046"/>
      <c r="D33" s="276">
        <v>144.6222685454229053611094673</v>
      </c>
      <c r="E33" s="94"/>
      <c r="F33" s="277">
        <v>136.6960878830290750242112807</v>
      </c>
      <c r="G33" s="276">
        <v>107.46554799569053074467860876</v>
      </c>
      <c r="H33" s="94"/>
      <c r="I33" s="277">
        <v>110.87136296669997752740707259</v>
      </c>
      <c r="J33" s="276">
        <v>0</v>
      </c>
      <c r="K33" s="94"/>
      <c r="L33" s="277">
        <v>94.02159724583901833624105098</v>
      </c>
      <c r="M33" s="276">
        <v>127.59439885599334192203453726</v>
      </c>
      <c r="N33" s="94">
        <v>116.4558598600812084575267971</v>
      </c>
      <c r="O33" s="277">
        <v>127.87489667651487106889540643</v>
      </c>
      <c r="P33" s="5"/>
      <c r="Q33" s="271">
        <v>79.23853237788602355852151245</v>
      </c>
      <c r="R33" s="92"/>
      <c r="S33" s="272">
        <v>45.213846874183677768150176130</v>
      </c>
      <c r="T33" s="271">
        <v>29.659206019096579692135310590</v>
      </c>
      <c r="U33" s="92"/>
      <c r="V33" s="272">
        <v>14.430337258529918602114107100</v>
      </c>
      <c r="W33" s="271">
        <v>0</v>
      </c>
      <c r="X33" s="92"/>
      <c r="Y33" s="272">
        <v>-3.0315876557956337322500261800</v>
      </c>
      <c r="Z33" s="271">
        <v>57.069069556602534101282585880</v>
      </c>
      <c r="AA33" s="92">
        <v>41.94009886256786487131178600</v>
      </c>
      <c r="AB33" s="272">
        <v>34.785065797834263060208567080</v>
      </c>
    </row>
    <row r="34" ht="18" customHeight="1">
      <c r="A34" s="58"/>
      <c r="B34" s="1047" t="s">
        <v>76</v>
      </c>
      <c r="C34" s="1047"/>
      <c r="D34" s="443">
        <v>144.910680598001339499367271</v>
      </c>
      <c r="E34" s="444"/>
      <c r="F34" s="445">
        <v>138.03778991516935911662485615</v>
      </c>
      <c r="G34" s="443">
        <v>106.99432133921496981959243239</v>
      </c>
      <c r="H34" s="444"/>
      <c r="I34" s="445">
        <v>109.57530860515418208520973819</v>
      </c>
      <c r="J34" s="443">
        <v>0</v>
      </c>
      <c r="K34" s="444"/>
      <c r="L34" s="445">
        <v>95.78354176737711605482295259</v>
      </c>
      <c r="M34" s="633">
        <v>128.66754152012662579258888256</v>
      </c>
      <c r="N34" s="634">
        <v>120.12443689786774880180612253</v>
      </c>
      <c r="O34" s="635">
        <v>129.48851415653900834040989988</v>
      </c>
      <c r="P34" s="93"/>
      <c r="Q34" s="273">
        <v>81.53115192009726991713450896</v>
      </c>
      <c r="R34" s="274"/>
      <c r="S34" s="275">
        <v>48.696784993320969511296377740</v>
      </c>
      <c r="T34" s="273">
        <v>29.135502274932794542414798190</v>
      </c>
      <c r="U34" s="274"/>
      <c r="V34" s="275">
        <v>14.737545366530270784614935950</v>
      </c>
      <c r="W34" s="273">
        <v>-100</v>
      </c>
      <c r="X34" s="274"/>
      <c r="Y34" s="275">
        <v>0.0203882291616869560753225100</v>
      </c>
      <c r="Z34" s="273">
        <v>60.773730820541481123527781290</v>
      </c>
      <c r="AA34" s="274">
        <v>49.611457909920902945693442430</v>
      </c>
      <c r="AB34" s="275">
        <v>38.410624348557525143824932940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134.41062250142775556824671616</v>
      </c>
      <c r="E36" s="483"/>
      <c r="F36" s="484">
        <v>135.66469372566282630248498661</v>
      </c>
      <c r="G36" s="482">
        <v>100.41451612903225806451612903</v>
      </c>
      <c r="H36" s="483"/>
      <c r="I36" s="484">
        <v>108.47485553367686745237923395</v>
      </c>
      <c r="J36" s="482">
        <v>0</v>
      </c>
      <c r="K36" s="483"/>
      <c r="L36" s="484">
        <v>95.84261835077450074056958695</v>
      </c>
      <c r="M36" s="482">
        <v>125.52087726697595951075495571</v>
      </c>
      <c r="N36" s="483">
        <v>112.94650754030161206448257931</v>
      </c>
      <c r="O36" s="484">
        <v>128.62927644314037125333659352</v>
      </c>
      <c r="P36" s="93"/>
      <c r="Q36" s="468">
        <v>64.745850902287608216586430700</v>
      </c>
      <c r="R36" s="469"/>
      <c r="S36" s="470">
        <v>42.343239415731079606705346180</v>
      </c>
      <c r="T36" s="468">
        <v>7.8286948264734615503014130600</v>
      </c>
      <c r="U36" s="469"/>
      <c r="V36" s="470">
        <v>8.214982323930729610669616050</v>
      </c>
      <c r="W36" s="468">
        <v>-100</v>
      </c>
      <c r="X36" s="469"/>
      <c r="Y36" s="470">
        <v>-1.0018283388072967862682168300</v>
      </c>
      <c r="Z36" s="468">
        <v>48.972524248076105176999464840</v>
      </c>
      <c r="AA36" s="469">
        <v>37.744808056700265956310125780</v>
      </c>
      <c r="AB36" s="470">
        <v>34.190075561046133332985380590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42.105458034445872231966406157</v>
      </c>
      <c r="E39" s="455"/>
      <c r="F39" s="456">
        <v>68.866289168143215594696090551</v>
      </c>
      <c r="G39" s="454">
        <v>14.199891422641670178418349932</v>
      </c>
      <c r="H39" s="455"/>
      <c r="I39" s="456">
        <v>6.0682428746321807209628186342</v>
      </c>
      <c r="J39" s="454">
        <v>0</v>
      </c>
      <c r="K39" s="455"/>
      <c r="L39" s="456">
        <v>8.348851135946762083925724245</v>
      </c>
      <c r="M39" s="454">
        <v>60.1884770058522005076526703</v>
      </c>
      <c r="N39" s="455">
        <v>67.9114670625529797103507535</v>
      </c>
      <c r="O39" s="456">
        <v>83.28338317872215839958463335</v>
      </c>
      <c r="P39" s="5"/>
      <c r="Q39" s="427">
        <v>8.869499972004078193996502060</v>
      </c>
      <c r="R39" s="428"/>
      <c r="S39" s="429">
        <v>73.873599812865813719905028410</v>
      </c>
      <c r="T39" s="427">
        <v>109.41408512762343205163674112</v>
      </c>
      <c r="U39" s="428"/>
      <c r="V39" s="429">
        <v>51.282767576541013749977805020</v>
      </c>
      <c r="W39" s="427">
        <v>0</v>
      </c>
      <c r="X39" s="428"/>
      <c r="Y39" s="429">
        <v>-0.8316499073990755022721967900</v>
      </c>
      <c r="Z39" s="427">
        <v>32.410598020384376596151361910</v>
      </c>
      <c r="AA39" s="428">
        <v>113.57840098379179519524820830</v>
      </c>
      <c r="AB39" s="429">
        <v>60.045986370995688513430770740</v>
      </c>
    </row>
    <row r="40" ht="18" customHeight="1">
      <c r="A40" s="58"/>
      <c r="B40" s="1043" t="s">
        <v>46</v>
      </c>
      <c r="C40" s="1043"/>
      <c r="D40" s="439">
        <v>68.320981633549092409089904251</v>
      </c>
      <c r="E40" s="95"/>
      <c r="F40" s="440">
        <v>89.94428056429977374336644368</v>
      </c>
      <c r="G40" s="439">
        <v>14.455824829264795371192826094</v>
      </c>
      <c r="H40" s="95"/>
      <c r="I40" s="440">
        <v>6.6505313323362431929519176114</v>
      </c>
      <c r="J40" s="439">
        <v>0</v>
      </c>
      <c r="K40" s="95"/>
      <c r="L40" s="440">
        <v>8.314537210396885349674249722</v>
      </c>
      <c r="M40" s="439">
        <v>88.4855517361113972823711945</v>
      </c>
      <c r="N40" s="95">
        <v>85.49618589044376664939323345</v>
      </c>
      <c r="O40" s="440">
        <v>104.90934910703290228599261091</v>
      </c>
      <c r="P40" s="5"/>
      <c r="Q40" s="420">
        <v>48.788431920776756341824664460</v>
      </c>
      <c r="R40" s="91"/>
      <c r="S40" s="421">
        <v>82.48751485054047159102052126</v>
      </c>
      <c r="T40" s="420">
        <v>51.787244358386998987404450290</v>
      </c>
      <c r="U40" s="91"/>
      <c r="V40" s="421">
        <v>39.302130401899612822636652110</v>
      </c>
      <c r="W40" s="420">
        <v>0</v>
      </c>
      <c r="X40" s="91"/>
      <c r="Y40" s="421">
        <v>9.885953932701502209064975830</v>
      </c>
      <c r="Z40" s="420">
        <v>59.600361282734700780722464210</v>
      </c>
      <c r="AA40" s="91">
        <v>94.89135386021939137024747513</v>
      </c>
      <c r="AB40" s="421">
        <v>70.228344929390314228649255830</v>
      </c>
    </row>
    <row r="41" ht="18" customHeight="1">
      <c r="A41" s="58"/>
      <c r="B41" s="1043" t="s">
        <v>47</v>
      </c>
      <c r="C41" s="1043"/>
      <c r="D41" s="439">
        <v>73.393316994122927048646117211</v>
      </c>
      <c r="E41" s="95"/>
      <c r="F41" s="440">
        <v>96.63843593446123648062987594</v>
      </c>
      <c r="G41" s="439">
        <v>14.837518616728594150072001759</v>
      </c>
      <c r="H41" s="95"/>
      <c r="I41" s="440">
        <v>6.8249866125531474993818530846</v>
      </c>
      <c r="J41" s="439">
        <v>0</v>
      </c>
      <c r="K41" s="95"/>
      <c r="L41" s="440">
        <v>8.99131902669126447631379106</v>
      </c>
      <c r="M41" s="439">
        <v>94.31572082539300541931936855</v>
      </c>
      <c r="N41" s="95">
        <v>90.67339833096294733784295433</v>
      </c>
      <c r="O41" s="440">
        <v>112.45474157370564845632551999</v>
      </c>
      <c r="P41" s="93"/>
      <c r="Q41" s="420">
        <v>51.654326846128273502494265230</v>
      </c>
      <c r="R41" s="91"/>
      <c r="S41" s="421">
        <v>90.16061676970504463046330575</v>
      </c>
      <c r="T41" s="420">
        <v>84.94251033492085782887116944</v>
      </c>
      <c r="U41" s="91"/>
      <c r="V41" s="421">
        <v>61.340546684794726360138826270</v>
      </c>
      <c r="W41" s="420">
        <v>0</v>
      </c>
      <c r="X41" s="91"/>
      <c r="Y41" s="421">
        <v>21.657113444722737342568131550</v>
      </c>
      <c r="Z41" s="420">
        <v>67.173371989431426222814221830</v>
      </c>
      <c r="AA41" s="91">
        <v>118.78339354579905803960479689</v>
      </c>
      <c r="AB41" s="421">
        <v>80.09974896002819067383900653</v>
      </c>
    </row>
    <row r="42" ht="18" customHeight="1">
      <c r="A42" s="58"/>
      <c r="B42" s="1043" t="s">
        <v>48</v>
      </c>
      <c r="C42" s="1043"/>
      <c r="D42" s="439">
        <v>75.170289112176935930202695674</v>
      </c>
      <c r="E42" s="95"/>
      <c r="F42" s="440">
        <v>90.30376721025152569385892485</v>
      </c>
      <c r="G42" s="439">
        <v>17.639989419251815010952515742</v>
      </c>
      <c r="H42" s="95"/>
      <c r="I42" s="440">
        <v>6.6373682032525611719679052207</v>
      </c>
      <c r="J42" s="439">
        <v>0</v>
      </c>
      <c r="K42" s="95"/>
      <c r="L42" s="440">
        <v>8.033311096894223704504126869</v>
      </c>
      <c r="M42" s="439">
        <v>99.21098739566521652330384668</v>
      </c>
      <c r="N42" s="95">
        <v>83.78159303568506768968363307</v>
      </c>
      <c r="O42" s="440">
        <v>104.97444651039831057033095684</v>
      </c>
      <c r="P42" s="5"/>
      <c r="Q42" s="420">
        <v>82.39903867203600289682784296</v>
      </c>
      <c r="R42" s="91"/>
      <c r="S42" s="421">
        <v>87.89682643675039140850586145</v>
      </c>
      <c r="T42" s="420">
        <v>359.63818278193750893520821215</v>
      </c>
      <c r="U42" s="91"/>
      <c r="V42" s="421">
        <v>196.76430583939579170191381035</v>
      </c>
      <c r="W42" s="420">
        <v>-100</v>
      </c>
      <c r="X42" s="91"/>
      <c r="Y42" s="421">
        <v>21.432696934280731640150985980</v>
      </c>
      <c r="Z42" s="420">
        <v>92.43507016706798036753020433</v>
      </c>
      <c r="AA42" s="91">
        <v>116.22948302871639794649322152</v>
      </c>
      <c r="AB42" s="421">
        <v>84.44943637351851555859133778</v>
      </c>
    </row>
    <row r="43" ht="18" customHeight="1">
      <c r="A43" s="58"/>
      <c r="B43" s="1043" t="s">
        <v>49</v>
      </c>
      <c r="C43" s="1043"/>
      <c r="D43" s="439">
        <v>62.603076317993133360862900624</v>
      </c>
      <c r="E43" s="95"/>
      <c r="F43" s="440">
        <v>85.48898066042077405967150357</v>
      </c>
      <c r="G43" s="439">
        <v>14.300499727314209047302109537</v>
      </c>
      <c r="H43" s="95"/>
      <c r="I43" s="440">
        <v>5.9071180721843765831246080636</v>
      </c>
      <c r="J43" s="439">
        <v>0</v>
      </c>
      <c r="K43" s="95"/>
      <c r="L43" s="440">
        <v>8.95494916579528576916993129</v>
      </c>
      <c r="M43" s="439">
        <v>82.20727094498371085010742465</v>
      </c>
      <c r="N43" s="95">
        <v>80.6011622999568189852551442</v>
      </c>
      <c r="O43" s="440">
        <v>100.35104789840043641196604283</v>
      </c>
      <c r="P43" s="93"/>
      <c r="Q43" s="420">
        <v>58.531629723376389243126331790</v>
      </c>
      <c r="R43" s="91"/>
      <c r="S43" s="421">
        <v>84.04733322793280119973553596</v>
      </c>
      <c r="T43" s="420">
        <v>3071.1883722319266071915628590</v>
      </c>
      <c r="U43" s="91"/>
      <c r="V43" s="421">
        <v>225.38490715527360823847585593</v>
      </c>
      <c r="W43" s="420">
        <v>-100</v>
      </c>
      <c r="X43" s="91"/>
      <c r="Y43" s="421">
        <v>38.365032038330328631636448200</v>
      </c>
      <c r="Z43" s="420">
        <v>79.82226696154169142969423707</v>
      </c>
      <c r="AA43" s="91">
        <v>112.68006894093741947881598464</v>
      </c>
      <c r="AB43" s="421">
        <v>83.33361028644645403968563522</v>
      </c>
    </row>
    <row r="44" ht="18" customHeight="1">
      <c r="A44" s="58"/>
      <c r="B44" s="1044" t="s">
        <v>75</v>
      </c>
      <c r="C44" s="1044"/>
      <c r="D44" s="457">
        <v>64.733902445423723327915349648</v>
      </c>
      <c r="E44" s="458"/>
      <c r="F44" s="459">
        <v>86.39817100095356372920099013</v>
      </c>
      <c r="G44" s="457">
        <v>15.167062963971379958636628982</v>
      </c>
      <c r="H44" s="458"/>
      <c r="I44" s="459">
        <v>6.4044306661486806558476783523</v>
      </c>
      <c r="J44" s="457">
        <v>0</v>
      </c>
      <c r="K44" s="458"/>
      <c r="L44" s="459">
        <v>8.52546049116305431854660686</v>
      </c>
      <c r="M44" s="457">
        <v>85.41137681693959316838314956</v>
      </c>
      <c r="N44" s="458">
        <v>81.73809008245673673477462052</v>
      </c>
      <c r="O44" s="459">
        <v>101.32806215826529870359527524</v>
      </c>
      <c r="P44" s="5"/>
      <c r="Q44" s="430">
        <v>51.331094646315532571967454550</v>
      </c>
      <c r="R44" s="431"/>
      <c r="S44" s="432">
        <v>83.61770895144651838864654898</v>
      </c>
      <c r="T44" s="430">
        <v>175.16513906073571631878899509</v>
      </c>
      <c r="U44" s="431"/>
      <c r="V44" s="432">
        <v>92.41978005063555493389940568</v>
      </c>
      <c r="W44" s="430">
        <v>-100</v>
      </c>
      <c r="X44" s="431"/>
      <c r="Y44" s="432">
        <v>17.887973873341453413941419270</v>
      </c>
      <c r="Z44" s="430">
        <v>67.610728249889153133561738610</v>
      </c>
      <c r="AA44" s="431">
        <v>110.49851541485450208649618274</v>
      </c>
      <c r="AB44" s="432">
        <v>75.875599277834284314094693780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v>72.682881158496665737668692054</v>
      </c>
      <c r="E46" s="494"/>
      <c r="F46" s="495">
        <v>91.6727137581390499503489986</v>
      </c>
      <c r="G46" s="493">
        <v>23.514984894735071591296266882</v>
      </c>
      <c r="H46" s="494"/>
      <c r="I46" s="495">
        <v>12.481856968579133519394129024</v>
      </c>
      <c r="J46" s="493">
        <v>0</v>
      </c>
      <c r="K46" s="494"/>
      <c r="L46" s="495">
        <v>8.26470733619884704063687567</v>
      </c>
      <c r="M46" s="493">
        <v>101.9392801151154447970990117</v>
      </c>
      <c r="N46" s="494">
        <v>92.43998338547800427491502757</v>
      </c>
      <c r="O46" s="495">
        <v>112.41927806291703051038000318</v>
      </c>
      <c r="P46" s="93"/>
      <c r="Q46" s="479">
        <v>65.700800052389032862120854750</v>
      </c>
      <c r="R46" s="480"/>
      <c r="S46" s="481">
        <v>99.98013926806905502185197197</v>
      </c>
      <c r="T46" s="479">
        <v>56.346081628345600190248643770</v>
      </c>
      <c r="U46" s="480"/>
      <c r="V46" s="481">
        <v>63.407722987592640532045891950</v>
      </c>
      <c r="W46" s="479">
        <v>-100</v>
      </c>
      <c r="X46" s="480"/>
      <c r="Y46" s="481">
        <v>7.7706026545211106522248058700</v>
      </c>
      <c r="Z46" s="479">
        <v>55.021498320054832658443251560</v>
      </c>
      <c r="AA46" s="480">
        <v>136.79904616043266859078032338</v>
      </c>
      <c r="AB46" s="481">
        <v>83.84730301369813349427219607</v>
      </c>
    </row>
    <row r="47" ht="18" customHeight="1">
      <c r="A47" s="58"/>
      <c r="B47" s="1046" t="s">
        <v>51</v>
      </c>
      <c r="C47" s="1046"/>
      <c r="D47" s="276">
        <v>71.049467089215168458495957616</v>
      </c>
      <c r="E47" s="94"/>
      <c r="F47" s="277">
        <v>86.73191524783472978138738831</v>
      </c>
      <c r="G47" s="276">
        <v>27.820255476263160322623230836</v>
      </c>
      <c r="H47" s="94"/>
      <c r="I47" s="277">
        <v>16.062133352868073667432050275</v>
      </c>
      <c r="J47" s="276">
        <v>0</v>
      </c>
      <c r="K47" s="94"/>
      <c r="L47" s="277">
        <v>8.703024770704586056252056265</v>
      </c>
      <c r="M47" s="276">
        <v>104.72370472142849761525476172</v>
      </c>
      <c r="N47" s="94">
        <v>89.09574820620670767533676646</v>
      </c>
      <c r="O47" s="277">
        <v>111.49707337140738950507149476</v>
      </c>
      <c r="P47" s="5"/>
      <c r="Q47" s="271">
        <v>33.341353656926853808027627150</v>
      </c>
      <c r="R47" s="92"/>
      <c r="S47" s="272">
        <v>67.208778078205324848397654760</v>
      </c>
      <c r="T47" s="271">
        <v>53.030543998287252304362930460</v>
      </c>
      <c r="U47" s="92"/>
      <c r="V47" s="272">
        <v>55.043502521168337843843384900</v>
      </c>
      <c r="W47" s="271">
        <v>0</v>
      </c>
      <c r="X47" s="92"/>
      <c r="Y47" s="272">
        <v>4.4943189742512451976266146700</v>
      </c>
      <c r="Z47" s="271">
        <v>46.541652026039288209680973790</v>
      </c>
      <c r="AA47" s="92">
        <v>97.87478107100386105646645522</v>
      </c>
      <c r="AB47" s="272">
        <v>58.019864246024836982007906140</v>
      </c>
    </row>
    <row r="48" ht="18" customHeight="1">
      <c r="A48" s="58"/>
      <c r="B48" s="1047" t="s">
        <v>76</v>
      </c>
      <c r="C48" s="1047"/>
      <c r="D48" s="443">
        <v>71.98284655737602404659466301</v>
      </c>
      <c r="E48" s="444"/>
      <c r="F48" s="445">
        <v>89.47680330911490765303272736</v>
      </c>
      <c r="G48" s="443">
        <v>25.360100858247109619007822861</v>
      </c>
      <c r="H48" s="444"/>
      <c r="I48" s="445">
        <v>14.073090917151995807410982913</v>
      </c>
      <c r="J48" s="443">
        <v>0</v>
      </c>
      <c r="K48" s="444"/>
      <c r="L48" s="445">
        <v>8.459515084868064380910289269</v>
      </c>
      <c r="M48" s="443">
        <v>103.17680216236569049405712281</v>
      </c>
      <c r="N48" s="444">
        <v>90.95365663913520578621357818</v>
      </c>
      <c r="O48" s="445">
        <v>112.00940931113496784135399944</v>
      </c>
      <c r="P48" s="93"/>
      <c r="Q48" s="273">
        <v>48.192401088839195806482949860</v>
      </c>
      <c r="R48" s="274"/>
      <c r="S48" s="275">
        <v>83.14517537771824880602425647</v>
      </c>
      <c r="T48" s="273">
        <v>52.680240369510067760867212750</v>
      </c>
      <c r="U48" s="274"/>
      <c r="V48" s="275">
        <v>56.383024796411542859478062190</v>
      </c>
      <c r="W48" s="273">
        <v>-100</v>
      </c>
      <c r="X48" s="274"/>
      <c r="Y48" s="275">
        <v>5.7604514398522419452153655300</v>
      </c>
      <c r="Z48" s="273">
        <v>50.379830753799676160612012740</v>
      </c>
      <c r="AA48" s="274">
        <v>116.39238100981803994172497153</v>
      </c>
      <c r="AB48" s="275">
        <v>70.088673424775601671609712180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71.622945830797321972002434571</v>
      </c>
      <c r="E50" s="483"/>
      <c r="F50" s="484">
        <v>87.22846158822811887277359154</v>
      </c>
      <c r="G50" s="482">
        <v>18.946135118685331710286062082</v>
      </c>
      <c r="H50" s="483"/>
      <c r="I50" s="484">
        <v>8.705402510856265527534774268</v>
      </c>
      <c r="J50" s="482">
        <v>0</v>
      </c>
      <c r="K50" s="483"/>
      <c r="L50" s="484">
        <v>8.495234329368882762636216486</v>
      </c>
      <c r="M50" s="482">
        <v>90.56908094948265368228849665</v>
      </c>
      <c r="N50" s="483">
        <v>84.41357714729887291099883405</v>
      </c>
      <c r="O50" s="484">
        <v>104.4290984284532671629445823</v>
      </c>
      <c r="P50" s="93"/>
      <c r="Q50" s="468">
        <v>68.893433799686299628098065820</v>
      </c>
      <c r="R50" s="469"/>
      <c r="S50" s="470">
        <v>83.48384886734371150271351732</v>
      </c>
      <c r="T50" s="468">
        <v>137.07018011468166214767005086</v>
      </c>
      <c r="U50" s="469"/>
      <c r="V50" s="470">
        <v>92.94177866432384801434180611</v>
      </c>
      <c r="W50" s="468">
        <v>-100</v>
      </c>
      <c r="X50" s="469"/>
      <c r="Y50" s="470">
        <v>10.501545839857678224062233780</v>
      </c>
      <c r="Z50" s="468">
        <v>63.147277132595638460831341530</v>
      </c>
      <c r="AA50" s="469">
        <v>112.86022652914025736615588473</v>
      </c>
      <c r="AB50" s="470">
        <v>74.806135220777439337011418800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5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153</v>
      </c>
      <c r="Y1" s="5"/>
      <c r="AB1" s="685"/>
      <c r="AD1" s="236"/>
    </row>
    <row r="2" ht="15" customHeight="1">
      <c r="A2" s="11"/>
      <c r="B2" s="11" t="s">
        <v>170</v>
      </c>
    </row>
    <row r="3" ht="17.1" customHeight="1">
      <c r="A3" s="11"/>
      <c r="B3" s="11" t="s">
        <v>171</v>
      </c>
      <c r="R3" s="1040" t="s">
        <v>259</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58</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30.386893919896298667076424340</v>
      </c>
      <c r="E11" s="428"/>
      <c r="F11" s="429">
        <v>54.603550295857988165680473420</v>
      </c>
      <c r="G11" s="427">
        <v>7.9041053548863204625343300300</v>
      </c>
      <c r="H11" s="428"/>
      <c r="I11" s="429">
        <v>5.1045364891518737672583826500</v>
      </c>
      <c r="J11" s="427">
        <v>0</v>
      </c>
      <c r="K11" s="428"/>
      <c r="L11" s="429">
        <v>5.5857988165680473372781065100</v>
      </c>
      <c r="M11" s="427">
        <v>59.742380261248185776487663280</v>
      </c>
      <c r="N11" s="428">
        <v>52.729379054680259499536607970</v>
      </c>
      <c r="O11" s="429">
        <v>65.294871794871794871794871790</v>
      </c>
      <c r="P11" s="5"/>
      <c r="Q11" s="427"/>
      <c r="R11" s="428"/>
      <c r="S11" s="429">
        <v>63.424490318277230530694043290</v>
      </c>
      <c r="T11" s="427"/>
      <c r="U11" s="428"/>
      <c r="V11" s="429">
        <v>-31.923110153489673286143177880</v>
      </c>
      <c r="W11" s="427"/>
      <c r="X11" s="428"/>
      <c r="Y11" s="429">
        <v>-4.9473981607445284265841538600</v>
      </c>
      <c r="Z11" s="427">
        <v>99.00794106487354705604256453</v>
      </c>
      <c r="AA11" s="428">
        <v>42.994475843944497933738101480</v>
      </c>
      <c r="AB11" s="429">
        <v>39.571376698363358279532917970</v>
      </c>
    </row>
    <row r="12" ht="18" customHeight="1">
      <c r="A12" s="58"/>
      <c r="B12" s="1043" t="s">
        <v>46</v>
      </c>
      <c r="C12" s="1043"/>
      <c r="D12" s="420">
        <v>36.923781729496044764618750390</v>
      </c>
      <c r="E12" s="91"/>
      <c r="F12" s="421">
        <v>60.655818540433925049309664740</v>
      </c>
      <c r="G12" s="420">
        <v>6.7360953155161703286804477100</v>
      </c>
      <c r="H12" s="91"/>
      <c r="I12" s="421">
        <v>4.5128205128205128205128205200</v>
      </c>
      <c r="J12" s="420">
        <v>0</v>
      </c>
      <c r="K12" s="91"/>
      <c r="L12" s="421">
        <v>5.314595660749506903353057200</v>
      </c>
      <c r="M12" s="420">
        <v>68.740928882438316400580551520</v>
      </c>
      <c r="N12" s="91">
        <v>60.620945319740500463392029660</v>
      </c>
      <c r="O12" s="421">
        <v>70.484220907297830374753451680</v>
      </c>
      <c r="P12" s="5"/>
      <c r="Q12" s="420"/>
      <c r="R12" s="91"/>
      <c r="S12" s="421">
        <v>58.203581688559732730301513130</v>
      </c>
      <c r="T12" s="420"/>
      <c r="U12" s="91"/>
      <c r="V12" s="421">
        <v>-23.425133070943456789581111950</v>
      </c>
      <c r="W12" s="420"/>
      <c r="X12" s="91"/>
      <c r="Y12" s="421">
        <v>-10.941084170249621930101690880</v>
      </c>
      <c r="Z12" s="420">
        <v>107.89848643016394746353025421</v>
      </c>
      <c r="AA12" s="91">
        <v>39.030924567241985645143285620</v>
      </c>
      <c r="AB12" s="421">
        <v>40.402013567131420884454338920</v>
      </c>
    </row>
    <row r="13" ht="18" customHeight="1">
      <c r="A13" s="58"/>
      <c r="B13" s="1043" t="s">
        <v>47</v>
      </c>
      <c r="C13" s="1043"/>
      <c r="D13" s="420">
        <v>40.770668108815381614761853960</v>
      </c>
      <c r="E13" s="91"/>
      <c r="F13" s="421">
        <v>65.398422090729783037475345220</v>
      </c>
      <c r="G13" s="420">
        <v>7.2216130214018734455934560500</v>
      </c>
      <c r="H13" s="91"/>
      <c r="I13" s="421">
        <v>4.9753451676528599605522682500</v>
      </c>
      <c r="J13" s="420">
        <v>0.1301191535387724945151974100</v>
      </c>
      <c r="K13" s="91"/>
      <c r="L13" s="421">
        <v>5.1972386587771203155818540500</v>
      </c>
      <c r="M13" s="420">
        <v>73.929608127721335268505079830</v>
      </c>
      <c r="N13" s="91">
        <v>66.292863762743280815569972200</v>
      </c>
      <c r="O13" s="421">
        <v>75.566074950690335305719921100</v>
      </c>
      <c r="P13" s="184"/>
      <c r="Q13" s="420"/>
      <c r="R13" s="91"/>
      <c r="S13" s="421">
        <v>62.270231109877219541818900260</v>
      </c>
      <c r="T13" s="420"/>
      <c r="U13" s="91"/>
      <c r="V13" s="421">
        <v>-28.395929455459395482212599760</v>
      </c>
      <c r="W13" s="420"/>
      <c r="X13" s="91"/>
      <c r="Y13" s="421">
        <v>-11.974188239908055471200397210</v>
      </c>
      <c r="Z13" s="420">
        <v>93.62685099488000617710768987</v>
      </c>
      <c r="AA13" s="91">
        <v>37.082101991618555230368155630</v>
      </c>
      <c r="AB13" s="421">
        <v>42.171567948087261954175848060</v>
      </c>
    </row>
    <row r="14" ht="18" customHeight="1">
      <c r="A14" s="58"/>
      <c r="B14" s="1043" t="s">
        <v>48</v>
      </c>
      <c r="C14" s="1043"/>
      <c r="D14" s="420">
        <v>41.174538877755132672398247670</v>
      </c>
      <c r="E14" s="91"/>
      <c r="F14" s="421">
        <v>66.160749506903353057199211100</v>
      </c>
      <c r="G14" s="420">
        <v>7.985885538334155033436990690</v>
      </c>
      <c r="H14" s="91"/>
      <c r="I14" s="421">
        <v>5.5502958579881656804733727900</v>
      </c>
      <c r="J14" s="420">
        <v>0.257609210914005001078612600</v>
      </c>
      <c r="K14" s="91"/>
      <c r="L14" s="421">
        <v>5.2228796844181459566074950700</v>
      </c>
      <c r="M14" s="420">
        <v>75.253991291727140783744557330</v>
      </c>
      <c r="N14" s="91">
        <v>67.608897126969416126042632070</v>
      </c>
      <c r="O14" s="421">
        <v>76.931952662721893491124260360</v>
      </c>
      <c r="P14" s="5"/>
      <c r="Q14" s="420"/>
      <c r="R14" s="91"/>
      <c r="S14" s="421">
        <v>62.336495235286873103258792240</v>
      </c>
      <c r="T14" s="420"/>
      <c r="U14" s="91"/>
      <c r="V14" s="421">
        <v>-28.322445661441405739002679760</v>
      </c>
      <c r="W14" s="420"/>
      <c r="X14" s="91"/>
      <c r="Y14" s="421">
        <v>-14.298019603950252529743031800</v>
      </c>
      <c r="Z14" s="420">
        <v>87.87046507899043755719502687</v>
      </c>
      <c r="AA14" s="91">
        <v>34.573724738660115247093876590</v>
      </c>
      <c r="AB14" s="421">
        <v>40.932993502354773646119975790</v>
      </c>
    </row>
    <row r="15" ht="18" customHeight="1">
      <c r="A15" s="58"/>
      <c r="B15" s="1043" t="s">
        <v>49</v>
      </c>
      <c r="C15" s="1043"/>
      <c r="D15" s="420">
        <v>43.890959228535976590708860040</v>
      </c>
      <c r="E15" s="91"/>
      <c r="F15" s="421">
        <v>63.918145956607495069033530620</v>
      </c>
      <c r="G15" s="420">
        <v>9.564298578158585943647005320</v>
      </c>
      <c r="H15" s="91"/>
      <c r="I15" s="421">
        <v>6.655818540433925049309664700</v>
      </c>
      <c r="J15" s="420">
        <v>0.2882391352321765626852522200</v>
      </c>
      <c r="K15" s="91"/>
      <c r="L15" s="421">
        <v>5.7672583826429980276134122300</v>
      </c>
      <c r="M15" s="420">
        <v>73.185776487663280116110304790</v>
      </c>
      <c r="N15" s="91">
        <v>66.515291936978683966635773860</v>
      </c>
      <c r="O15" s="421">
        <v>76.343195266272189349112426040</v>
      </c>
      <c r="P15" s="184"/>
      <c r="Q15" s="420"/>
      <c r="R15" s="91"/>
      <c r="S15" s="421">
        <v>61.52456687552621720576921500</v>
      </c>
      <c r="T15" s="420"/>
      <c r="U15" s="91"/>
      <c r="V15" s="421">
        <v>-28.688425270001877002356919390</v>
      </c>
      <c r="W15" s="420"/>
      <c r="X15" s="91"/>
      <c r="Y15" s="421">
        <v>-7.7157776765108325154914183400</v>
      </c>
      <c r="Z15" s="420">
        <v>83.51349602969694366252866148</v>
      </c>
      <c r="AA15" s="91">
        <v>32.432978474164545954746128010</v>
      </c>
      <c r="AB15" s="421">
        <v>38.425168500731585240418997320</v>
      </c>
    </row>
    <row r="16" ht="18" customHeight="1">
      <c r="A16" s="58"/>
      <c r="B16" s="1044" t="s">
        <v>75</v>
      </c>
      <c r="C16" s="1044"/>
      <c r="D16" s="430"/>
      <c r="E16" s="431"/>
      <c r="F16" s="432">
        <v>62.147337278106508875739644980</v>
      </c>
      <c r="G16" s="430"/>
      <c r="H16" s="431"/>
      <c r="I16" s="432">
        <v>5.3597633136094674556213017800</v>
      </c>
      <c r="J16" s="430"/>
      <c r="K16" s="431"/>
      <c r="L16" s="432">
        <v>5.4175542406311637080867850100</v>
      </c>
      <c r="M16" s="430">
        <v>70.170537010159651669085631350</v>
      </c>
      <c r="N16" s="431">
        <v>62.753475440222428174235403150</v>
      </c>
      <c r="O16" s="432">
        <v>72.924063116370808678500986190</v>
      </c>
      <c r="P16" s="5"/>
      <c r="Q16" s="430"/>
      <c r="R16" s="431"/>
      <c r="S16" s="432">
        <v>61.466710661532638556986502280</v>
      </c>
      <c r="T16" s="430"/>
      <c r="U16" s="431"/>
      <c r="V16" s="432">
        <v>-28.454794767047508453196783840</v>
      </c>
      <c r="W16" s="430"/>
      <c r="X16" s="431"/>
      <c r="Y16" s="432">
        <v>-10.000887257753992243175938850</v>
      </c>
      <c r="Z16" s="629">
        <v>93.39549269251863006306871801</v>
      </c>
      <c r="AA16" s="214">
        <v>36.735803493749880664331038990</v>
      </c>
      <c r="AB16" s="630">
        <v>40.246628125352297097168378500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c r="E18" s="480"/>
      <c r="F18" s="481">
        <v>69.103047895500725689404934740</v>
      </c>
      <c r="G18" s="479"/>
      <c r="H18" s="480"/>
      <c r="I18" s="481">
        <v>9.773584905660377358490566050</v>
      </c>
      <c r="J18" s="479"/>
      <c r="K18" s="480"/>
      <c r="L18" s="481">
        <v>5.9845186260280599903241412700</v>
      </c>
      <c r="M18" s="479">
        <v>78.640085439658241367034531860</v>
      </c>
      <c r="N18" s="480">
        <v>74.853375767219822686974312340</v>
      </c>
      <c r="O18" s="481">
        <v>84.85824866956942428640541848</v>
      </c>
      <c r="P18" s="184"/>
      <c r="Q18" s="479"/>
      <c r="R18" s="480"/>
      <c r="S18" s="481">
        <v>62.446832161267849706402188180</v>
      </c>
      <c r="T18" s="479"/>
      <c r="U18" s="480"/>
      <c r="V18" s="481">
        <v>-17.121184628957494077189280430</v>
      </c>
      <c r="W18" s="479"/>
      <c r="X18" s="480"/>
      <c r="Y18" s="481">
        <v>0.2684823608533981249785718900</v>
      </c>
      <c r="Z18" s="479">
        <v>82.50002335270393623724148095</v>
      </c>
      <c r="AA18" s="480">
        <v>35.789638433411793993457878960</v>
      </c>
      <c r="AB18" s="481">
        <v>40.732771473415596937221528900</v>
      </c>
    </row>
    <row r="19" ht="18" customHeight="1">
      <c r="A19" s="58"/>
      <c r="B19" s="1046" t="s">
        <v>51</v>
      </c>
      <c r="C19" s="1046"/>
      <c r="D19" s="271"/>
      <c r="E19" s="92"/>
      <c r="F19" s="272">
        <v>70.671597633136094674556213070</v>
      </c>
      <c r="G19" s="271"/>
      <c r="H19" s="92"/>
      <c r="I19" s="272">
        <v>10.116370808678500986193293890</v>
      </c>
      <c r="J19" s="271"/>
      <c r="K19" s="92"/>
      <c r="L19" s="272">
        <v>5.6469428007889546351084812700</v>
      </c>
      <c r="M19" s="271">
        <v>79.58998548621190130624092888</v>
      </c>
      <c r="N19" s="92">
        <v>77.038924930491195551436515290</v>
      </c>
      <c r="O19" s="272">
        <v>86.43589743589743589743589744</v>
      </c>
      <c r="P19" s="5"/>
      <c r="Q19" s="271"/>
      <c r="R19" s="92"/>
      <c r="S19" s="272">
        <v>57.629267098064539178879613310</v>
      </c>
      <c r="T19" s="271"/>
      <c r="U19" s="92"/>
      <c r="V19" s="272">
        <v>-15.061991661874349390238620170</v>
      </c>
      <c r="W19" s="271"/>
      <c r="X19" s="92"/>
      <c r="Y19" s="272">
        <v>-10.660385271121150027410393340</v>
      </c>
      <c r="Z19" s="271">
        <v>71.865429824172092624749534220</v>
      </c>
      <c r="AA19" s="92">
        <v>39.639949039684000055012518840</v>
      </c>
      <c r="AB19" s="272">
        <v>37.064109805804218013311211980</v>
      </c>
    </row>
    <row r="20" ht="18" customHeight="1">
      <c r="A20" s="58"/>
      <c r="B20" s="1047" t="s">
        <v>76</v>
      </c>
      <c r="C20" s="1047"/>
      <c r="D20" s="273"/>
      <c r="E20" s="274"/>
      <c r="F20" s="275">
        <v>69.879853479853479853479853500</v>
      </c>
      <c r="G20" s="273"/>
      <c r="H20" s="274"/>
      <c r="I20" s="275">
        <v>9.943345543345543345543345550</v>
      </c>
      <c r="J20" s="273"/>
      <c r="K20" s="274"/>
      <c r="L20" s="275">
        <v>5.8173382173382173382173382200</v>
      </c>
      <c r="M20" s="273">
        <v>79.110512129380053908355795150</v>
      </c>
      <c r="N20" s="274">
        <v>75.935742971887550200803212850</v>
      </c>
      <c r="O20" s="275">
        <v>85.63956043956043956043956044</v>
      </c>
      <c r="P20" s="184"/>
      <c r="Q20" s="273"/>
      <c r="R20" s="274"/>
      <c r="S20" s="275">
        <v>59.959073554048777882430747370</v>
      </c>
      <c r="T20" s="273"/>
      <c r="U20" s="274"/>
      <c r="V20" s="275">
        <v>-16.100111097909859869852213260</v>
      </c>
      <c r="W20" s="273"/>
      <c r="X20" s="274"/>
      <c r="Y20" s="275">
        <v>-5.3255233521111569101924244200</v>
      </c>
      <c r="Z20" s="273">
        <v>77.117932963533925977697563100</v>
      </c>
      <c r="AA20" s="274">
        <v>37.696728596591711348182392640</v>
      </c>
      <c r="AB20" s="275">
        <v>38.846177672000705608196722660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56.483704974271012006861063460</v>
      </c>
      <c r="E22" s="469"/>
      <c r="F22" s="470">
        <v>64.006044048961620698209152090</v>
      </c>
      <c r="G22" s="468">
        <v>12.116638078902229845626072040</v>
      </c>
      <c r="H22" s="469"/>
      <c r="I22" s="470">
        <v>7.1049697790474372470860627800</v>
      </c>
      <c r="J22" s="468">
        <v>0.2607204116638078902229845600</v>
      </c>
      <c r="K22" s="469"/>
      <c r="L22" s="470">
        <v>5.4703700848817042605354841100</v>
      </c>
      <c r="M22" s="468">
        <v>72.742310674592918066683897650</v>
      </c>
      <c r="N22" s="469">
        <v>66.583924740056114870440666780</v>
      </c>
      <c r="O22" s="470">
        <v>76.581383912890762205830698980</v>
      </c>
      <c r="P22" s="184"/>
      <c r="Q22" s="468"/>
      <c r="R22" s="469"/>
      <c r="S22" s="470">
        <v>50.687449476408097966695127460</v>
      </c>
      <c r="T22" s="468"/>
      <c r="U22" s="469"/>
      <c r="V22" s="470">
        <v>8.324458144746780298804799800</v>
      </c>
      <c r="W22" s="468"/>
      <c r="X22" s="469"/>
      <c r="Y22" s="470">
        <v>-4.2566644139919096899402518300</v>
      </c>
      <c r="Z22" s="468">
        <v>88.24110758597995765694428648</v>
      </c>
      <c r="AA22" s="469">
        <v>37.157871092567614985838794770</v>
      </c>
      <c r="AB22" s="470">
        <v>39.878308222656186136309109100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106.91547179773831213425997502</v>
      </c>
      <c r="E25" s="455"/>
      <c r="F25" s="456">
        <v>117.18276337712138113217241224</v>
      </c>
      <c r="G25" s="454">
        <v>99.23894881938874031655183527</v>
      </c>
      <c r="H25" s="455"/>
      <c r="I25" s="456">
        <v>112.08077318629173676081451754</v>
      </c>
      <c r="J25" s="454">
        <v>0</v>
      </c>
      <c r="K25" s="455"/>
      <c r="L25" s="456">
        <v>98.62398372264378259502479035</v>
      </c>
      <c r="M25" s="454">
        <v>105.81212660081037350685433802</v>
      </c>
      <c r="N25" s="455">
        <v>99.12846443229654900533276844</v>
      </c>
      <c r="O25" s="456">
        <v>115.19448365753533574919298701</v>
      </c>
      <c r="P25" s="5"/>
      <c r="Q25" s="427"/>
      <c r="R25" s="428"/>
      <c r="S25" s="429">
        <v>1.1086236880830901879499414900</v>
      </c>
      <c r="T25" s="427"/>
      <c r="U25" s="428"/>
      <c r="V25" s="429">
        <v>-15.977637851471638275820909570</v>
      </c>
      <c r="W25" s="427"/>
      <c r="X25" s="428"/>
      <c r="Y25" s="429">
        <v>-22.236078398314744125524339380</v>
      </c>
      <c r="Z25" s="427">
        <v>-14.695177171016982451892403950</v>
      </c>
      <c r="AA25" s="428">
        <v>-4.2815627534401882780254081600</v>
      </c>
      <c r="AB25" s="429">
        <v>-4.0721223583526606436964808700</v>
      </c>
    </row>
    <row r="26" ht="18" customHeight="1">
      <c r="A26" s="58"/>
      <c r="B26" s="1043" t="s">
        <v>46</v>
      </c>
      <c r="C26" s="1043"/>
      <c r="D26" s="439">
        <v>106.32600198424002836694931908</v>
      </c>
      <c r="E26" s="95"/>
      <c r="F26" s="440">
        <v>120.0597137441480800736554365</v>
      </c>
      <c r="G26" s="439">
        <v>93.05537845117837951302401407</v>
      </c>
      <c r="H26" s="95"/>
      <c r="I26" s="440">
        <v>110.85458266530866087472172779</v>
      </c>
      <c r="J26" s="439">
        <v>0</v>
      </c>
      <c r="K26" s="95"/>
      <c r="L26" s="440">
        <v>100.17187840022120666758933869</v>
      </c>
      <c r="M26" s="439">
        <v>105.71661844221777838869981067</v>
      </c>
      <c r="N26" s="95">
        <v>102.61774776621043123474081569</v>
      </c>
      <c r="O26" s="440">
        <v>117.9690995901704492706768227</v>
      </c>
      <c r="P26" s="5"/>
      <c r="Q26" s="420"/>
      <c r="R26" s="91"/>
      <c r="S26" s="421">
        <v>-3.6524994013355211693138695300</v>
      </c>
      <c r="T26" s="420"/>
      <c r="U26" s="91"/>
      <c r="V26" s="421">
        <v>-21.957576081096696305184430950</v>
      </c>
      <c r="W26" s="420"/>
      <c r="X26" s="91"/>
      <c r="Y26" s="421">
        <v>-20.519571458108374810026567960</v>
      </c>
      <c r="Z26" s="420">
        <v>-24.303680123448829006713708060</v>
      </c>
      <c r="AA26" s="91">
        <v>-9.592141639017941081302406600</v>
      </c>
      <c r="AB26" s="421">
        <v>-6.9822034027495661742773625500</v>
      </c>
    </row>
    <row r="27" ht="18" customHeight="1">
      <c r="A27" s="58"/>
      <c r="B27" s="1043" t="s">
        <v>47</v>
      </c>
      <c r="C27" s="1043"/>
      <c r="D27" s="439">
        <v>108.26912813809346389466609796</v>
      </c>
      <c r="E27" s="95"/>
      <c r="F27" s="440">
        <v>122.08627981394316392676286276</v>
      </c>
      <c r="G27" s="439">
        <v>95.1318179050968729632873322</v>
      </c>
      <c r="H27" s="95"/>
      <c r="I27" s="440">
        <v>108.96519903497436319761253674</v>
      </c>
      <c r="J27" s="439">
        <v>96.16666666666666666666666678</v>
      </c>
      <c r="K27" s="95"/>
      <c r="L27" s="440">
        <v>102.16058102922460727789160871</v>
      </c>
      <c r="M27" s="439">
        <v>106.75614682668059858629666401</v>
      </c>
      <c r="N27" s="95">
        <v>103.70540566816980606811860222</v>
      </c>
      <c r="O27" s="440">
        <v>119.85990356464405819750726283</v>
      </c>
      <c r="P27" s="93"/>
      <c r="Q27" s="420"/>
      <c r="R27" s="91"/>
      <c r="S27" s="421">
        <v>-3.2135337691010967513503026400</v>
      </c>
      <c r="T27" s="420"/>
      <c r="U27" s="91"/>
      <c r="V27" s="421">
        <v>-29.637742044497929266984309880</v>
      </c>
      <c r="W27" s="420"/>
      <c r="X27" s="91"/>
      <c r="Y27" s="421">
        <v>-20.163653817155553629643161210</v>
      </c>
      <c r="Z27" s="420">
        <v>-26.185796897815744465335925700</v>
      </c>
      <c r="AA27" s="91">
        <v>-10.325534798114079128461458810</v>
      </c>
      <c r="AB27" s="421">
        <v>-7.8739598566871467841113043600</v>
      </c>
    </row>
    <row r="28" ht="18" customHeight="1">
      <c r="A28" s="58"/>
      <c r="B28" s="1043" t="s">
        <v>48</v>
      </c>
      <c r="C28" s="1043"/>
      <c r="D28" s="439">
        <v>109.16060722555259150872605787</v>
      </c>
      <c r="E28" s="95"/>
      <c r="F28" s="440">
        <v>122.00832739847899999277159748</v>
      </c>
      <c r="G28" s="439">
        <v>96.58857107709165743625994153</v>
      </c>
      <c r="H28" s="95"/>
      <c r="I28" s="440">
        <v>110.74647253305438524434898393</v>
      </c>
      <c r="J28" s="439">
        <v>78.417251464168879078045918658</v>
      </c>
      <c r="K28" s="95"/>
      <c r="L28" s="440">
        <v>100.49674995128442270009010363</v>
      </c>
      <c r="M28" s="439">
        <v>108.05047755440474662949870973</v>
      </c>
      <c r="N28" s="95">
        <v>103.50818296482850666120317092</v>
      </c>
      <c r="O28" s="440">
        <v>119.73855062031038797177173698</v>
      </c>
      <c r="P28" s="5"/>
      <c r="Q28" s="420"/>
      <c r="R28" s="91"/>
      <c r="S28" s="421">
        <v>-3.4353215851525337931095341700</v>
      </c>
      <c r="T28" s="420"/>
      <c r="U28" s="91"/>
      <c r="V28" s="421">
        <v>-25.264811083366148255721760750</v>
      </c>
      <c r="W28" s="420"/>
      <c r="X28" s="91"/>
      <c r="Y28" s="421">
        <v>-20.419852650781236638606591750</v>
      </c>
      <c r="Z28" s="420">
        <v>-24.208113910625297131784016360</v>
      </c>
      <c r="AA28" s="91">
        <v>-10.467845567435849987991465900</v>
      </c>
      <c r="AB28" s="421">
        <v>-7.5022991769074577605148032700</v>
      </c>
    </row>
    <row r="29" ht="18" customHeight="1">
      <c r="A29" s="58"/>
      <c r="B29" s="1043" t="s">
        <v>49</v>
      </c>
      <c r="C29" s="1043"/>
      <c r="D29" s="439">
        <v>109.16355451790732437438881493</v>
      </c>
      <c r="E29" s="95"/>
      <c r="F29" s="440">
        <v>122.07608548268186015977215984</v>
      </c>
      <c r="G29" s="439">
        <v>98.1807343933497695709308201</v>
      </c>
      <c r="H29" s="95"/>
      <c r="I29" s="440">
        <v>111.34329061393215961487463266</v>
      </c>
      <c r="J29" s="439">
        <v>76.546025388268027649944542891</v>
      </c>
      <c r="K29" s="95"/>
      <c r="L29" s="440">
        <v>100.85055582402671808907684524</v>
      </c>
      <c r="M29" s="439">
        <v>108.7873671221994279461909562</v>
      </c>
      <c r="N29" s="95">
        <v>103.70777477365267363873782257</v>
      </c>
      <c r="O29" s="440">
        <v>119.5337576499947785247897391</v>
      </c>
      <c r="P29" s="93"/>
      <c r="Q29" s="420"/>
      <c r="R29" s="91"/>
      <c r="S29" s="421">
        <v>0.2338457627130530258071119400</v>
      </c>
      <c r="T29" s="420"/>
      <c r="U29" s="91"/>
      <c r="V29" s="421">
        <v>-19.466760525356484641660025050</v>
      </c>
      <c r="W29" s="420"/>
      <c r="X29" s="91"/>
      <c r="Y29" s="421">
        <v>-20.836364901570545491903944830</v>
      </c>
      <c r="Z29" s="420">
        <v>-17.502582970699125403639726160</v>
      </c>
      <c r="AA29" s="91">
        <v>-7.0790609113408815198927489500</v>
      </c>
      <c r="AB29" s="421">
        <v>-4.5404768977225378129036127800</v>
      </c>
    </row>
    <row r="30" ht="18" customHeight="1">
      <c r="A30" s="58"/>
      <c r="B30" s="1044" t="s">
        <v>75</v>
      </c>
      <c r="C30" s="1044"/>
      <c r="D30" s="457"/>
      <c r="E30" s="458"/>
      <c r="F30" s="459">
        <v>120.81033963524655521537236821</v>
      </c>
      <c r="G30" s="457"/>
      <c r="H30" s="458"/>
      <c r="I30" s="459">
        <v>110.83635450024296567912868161</v>
      </c>
      <c r="J30" s="457"/>
      <c r="K30" s="458"/>
      <c r="L30" s="459">
        <v>100.44138772813815479335008254</v>
      </c>
      <c r="M30" s="457">
        <v>107.09305126218411204644029106</v>
      </c>
      <c r="N30" s="458">
        <v>102.68410590745023596981971342</v>
      </c>
      <c r="O30" s="459">
        <v>118.56503665851458351536851144</v>
      </c>
      <c r="P30" s="5"/>
      <c r="Q30" s="430"/>
      <c r="R30" s="431"/>
      <c r="S30" s="432">
        <v>-1.950292722218818196961346800</v>
      </c>
      <c r="T30" s="430"/>
      <c r="U30" s="431"/>
      <c r="V30" s="432">
        <v>-22.500338565693083091443216770</v>
      </c>
      <c r="W30" s="430"/>
      <c r="X30" s="431"/>
      <c r="Y30" s="432">
        <v>-20.849667516878040795562811420</v>
      </c>
      <c r="Z30" s="430">
        <v>-21.861699764392500305066881030</v>
      </c>
      <c r="AA30" s="431">
        <v>-8.655219771630966042761942410</v>
      </c>
      <c r="AB30" s="432">
        <v>-6.2723462645259045285012176900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c r="E32" s="494"/>
      <c r="F32" s="495">
        <v>128.14370675853130372662554964</v>
      </c>
      <c r="G32" s="493"/>
      <c r="H32" s="494"/>
      <c r="I32" s="495">
        <v>116.21203560610438182816790321</v>
      </c>
      <c r="J32" s="493"/>
      <c r="K32" s="494"/>
      <c r="L32" s="495">
        <v>102.62020128197773433302816897</v>
      </c>
      <c r="M32" s="493">
        <v>118.04281629469548374083291549</v>
      </c>
      <c r="N32" s="494">
        <v>112.71470140344656554880676631</v>
      </c>
      <c r="O32" s="495">
        <v>124.97384255444158330286138948</v>
      </c>
      <c r="P32" s="93"/>
      <c r="Q32" s="479"/>
      <c r="R32" s="480"/>
      <c r="S32" s="481">
        <v>8.444816909516289511235810140</v>
      </c>
      <c r="T32" s="479"/>
      <c r="U32" s="480"/>
      <c r="V32" s="481">
        <v>-9.915256410276121358008732770</v>
      </c>
      <c r="W32" s="479"/>
      <c r="X32" s="480"/>
      <c r="Y32" s="481">
        <v>-19.473004468862185757207029130</v>
      </c>
      <c r="Z32" s="479">
        <v>-5.1011553525416528661683124500</v>
      </c>
      <c r="AA32" s="480">
        <v>3.179644686572689544697998400</v>
      </c>
      <c r="AB32" s="481">
        <v>3.1085669208978105948620797300</v>
      </c>
    </row>
    <row r="33" ht="18" customHeight="1">
      <c r="A33" s="58"/>
      <c r="B33" s="1046" t="s">
        <v>51</v>
      </c>
      <c r="C33" s="1046"/>
      <c r="D33" s="276"/>
      <c r="E33" s="94"/>
      <c r="F33" s="277">
        <v>128.55830401741890941743093967</v>
      </c>
      <c r="G33" s="276"/>
      <c r="H33" s="94"/>
      <c r="I33" s="277">
        <v>115.60849880255175359454356221</v>
      </c>
      <c r="J33" s="276"/>
      <c r="K33" s="94"/>
      <c r="L33" s="277">
        <v>100.63154918874990506475444569</v>
      </c>
      <c r="M33" s="276">
        <v>120.23029843871821517367025084</v>
      </c>
      <c r="N33" s="94">
        <v>112.36903584928077095049520506</v>
      </c>
      <c r="O33" s="277">
        <v>125.21672244670166707592052559</v>
      </c>
      <c r="P33" s="5"/>
      <c r="Q33" s="271"/>
      <c r="R33" s="92"/>
      <c r="S33" s="272">
        <v>11.364033013917912344377430740</v>
      </c>
      <c r="T33" s="271"/>
      <c r="U33" s="92"/>
      <c r="V33" s="272">
        <v>-8.680911680942688376601226170</v>
      </c>
      <c r="W33" s="271"/>
      <c r="X33" s="92"/>
      <c r="Y33" s="272">
        <v>-21.681561278215491404065914400</v>
      </c>
      <c r="Z33" s="271">
        <v>1.6030698845985537042506092600</v>
      </c>
      <c r="AA33" s="92">
        <v>4.9486535147644669096974727300</v>
      </c>
      <c r="AB33" s="272">
        <v>5.3491121383685699081525962800</v>
      </c>
    </row>
    <row r="34" ht="18" customHeight="1">
      <c r="A34" s="58"/>
      <c r="B34" s="1047" t="s">
        <v>76</v>
      </c>
      <c r="C34" s="1047"/>
      <c r="D34" s="443"/>
      <c r="E34" s="444"/>
      <c r="F34" s="445">
        <v>128.35135745618186538423292079</v>
      </c>
      <c r="G34" s="443"/>
      <c r="H34" s="444"/>
      <c r="I34" s="445">
        <v>115.90794009400443289057182827</v>
      </c>
      <c r="J34" s="443"/>
      <c r="K34" s="444"/>
      <c r="L34" s="445">
        <v>101.66419239222686955340132493</v>
      </c>
      <c r="M34" s="633">
        <v>119.13270660313701954956175028</v>
      </c>
      <c r="N34" s="634">
        <v>112.54102767991287353040398272</v>
      </c>
      <c r="O34" s="635">
        <v>125.09524440926104016481820107</v>
      </c>
      <c r="P34" s="93"/>
      <c r="Q34" s="273"/>
      <c r="R34" s="274"/>
      <c r="S34" s="275">
        <v>9.920957804874459056155790550</v>
      </c>
      <c r="T34" s="273"/>
      <c r="U34" s="274"/>
      <c r="V34" s="275">
        <v>-9.301758679124721369156598980</v>
      </c>
      <c r="W34" s="273"/>
      <c r="X34" s="274"/>
      <c r="Y34" s="275">
        <v>-20.561162011279596329086458750</v>
      </c>
      <c r="Z34" s="273">
        <v>-1.8001435825433774575698923800</v>
      </c>
      <c r="AA34" s="274">
        <v>4.0545833931885240635977166900</v>
      </c>
      <c r="AB34" s="275">
        <v>4.2403610917374569362296473900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110.66832675372001214697843911</v>
      </c>
      <c r="E36" s="483"/>
      <c r="F36" s="484">
        <v>122.94311293556604236659338972</v>
      </c>
      <c r="G36" s="482">
        <v>100.46744054360135900339750849</v>
      </c>
      <c r="H36" s="483"/>
      <c r="I36" s="484">
        <v>114.21967859114405327237141522</v>
      </c>
      <c r="J36" s="482">
        <v>97.69736842105263157894736842</v>
      </c>
      <c r="K36" s="483"/>
      <c r="L36" s="484">
        <v>102.40440674081187191003862213</v>
      </c>
      <c r="M36" s="482">
        <v>110.85972143263217737350767482</v>
      </c>
      <c r="N36" s="483">
        <v>105.85886652521366673937615261</v>
      </c>
      <c r="O36" s="484">
        <v>120.66665810504377435475940617</v>
      </c>
      <c r="P36" s="93"/>
      <c r="Q36" s="468"/>
      <c r="R36" s="469"/>
      <c r="S36" s="470">
        <v>-0.0806562100918303067092926100</v>
      </c>
      <c r="T36" s="468"/>
      <c r="U36" s="469"/>
      <c r="V36" s="470">
        <v>-12.817993421010343546810327180</v>
      </c>
      <c r="W36" s="468"/>
      <c r="X36" s="469"/>
      <c r="Y36" s="470">
        <v>-19.428754703102435245013261080</v>
      </c>
      <c r="Z36" s="468">
        <v>-15.971287628506290782167078930</v>
      </c>
      <c r="AA36" s="469">
        <v>-4.62592192607047201962389400</v>
      </c>
      <c r="AB36" s="470">
        <v>-3.0170476137367657778203543700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32.488290999135385098080282338</v>
      </c>
      <c r="E39" s="455"/>
      <c r="F39" s="456">
        <v>63.985949138702728111697456865</v>
      </c>
      <c r="G39" s="454">
        <v>7.8439510677662003236239434942</v>
      </c>
      <c r="H39" s="455"/>
      <c r="I39" s="456">
        <v>5.7212039646178109415579481582</v>
      </c>
      <c r="J39" s="454">
        <v>0</v>
      </c>
      <c r="K39" s="455"/>
      <c r="L39" s="456">
        <v>5.5089373156317000455445800099</v>
      </c>
      <c r="M39" s="454">
        <v>63.214683036369477496021650056</v>
      </c>
      <c r="N39" s="455">
        <v>52.269823761589547318428247085</v>
      </c>
      <c r="O39" s="456">
        <v>75.216090418952239098799984978</v>
      </c>
      <c r="P39" s="5"/>
      <c r="Q39" s="427"/>
      <c r="R39" s="428"/>
      <c r="S39" s="429">
        <v>65.236252929788303508484018880</v>
      </c>
      <c r="T39" s="427"/>
      <c r="U39" s="428"/>
      <c r="V39" s="429">
        <v>-42.800189073943862881468143530</v>
      </c>
      <c r="W39" s="427"/>
      <c r="X39" s="428"/>
      <c r="Y39" s="429">
        <v>-26.083369225555349910277254420</v>
      </c>
      <c r="Z39" s="427">
        <v>69.763371541156062720917676550</v>
      </c>
      <c r="AA39" s="428">
        <v>36.872077626686401856258286240</v>
      </c>
      <c r="AB39" s="429">
        <v>33.887859462120491027261337140</v>
      </c>
    </row>
    <row r="40" ht="18" customHeight="1">
      <c r="A40" s="58"/>
      <c r="B40" s="1043" t="s">
        <v>46</v>
      </c>
      <c r="C40" s="1043"/>
      <c r="D40" s="439">
        <v>39.259580894360421619931301071</v>
      </c>
      <c r="E40" s="95"/>
      <c r="F40" s="440">
        <v>72.823202108814868490435676805</v>
      </c>
      <c r="G40" s="439">
        <v>6.2682989886856706374760123764</v>
      </c>
      <c r="H40" s="95"/>
      <c r="I40" s="440">
        <v>5.0026683459216216189618010528</v>
      </c>
      <c r="J40" s="439">
        <v>0</v>
      </c>
      <c r="K40" s="95"/>
      <c r="L40" s="440">
        <v>5.3237303027494288237834215645</v>
      </c>
      <c r="M40" s="439">
        <v>72.670585500283592582507906865</v>
      </c>
      <c r="N40" s="95">
        <v>62.207848761703654375017578818</v>
      </c>
      <c r="O40" s="440">
        <v>83.14960075748591893318089936</v>
      </c>
      <c r="P40" s="5"/>
      <c r="Q40" s="420"/>
      <c r="R40" s="91"/>
      <c r="S40" s="421">
        <v>52.425196814436868090204409340</v>
      </c>
      <c r="T40" s="420"/>
      <c r="U40" s="91"/>
      <c r="V40" s="421">
        <v>-40.239117735833390959907289320</v>
      </c>
      <c r="W40" s="420"/>
      <c r="X40" s="91"/>
      <c r="Y40" s="421">
        <v>-29.215592044021588585824862590</v>
      </c>
      <c r="Z40" s="420">
        <v>57.371503307030313932161698050</v>
      </c>
      <c r="AA40" s="91">
        <v>25.694881360558909172610982080</v>
      </c>
      <c r="AB40" s="421">
        <v>30.598859398210889878956934200</v>
      </c>
    </row>
    <row r="41" ht="18" customHeight="1">
      <c r="A41" s="58"/>
      <c r="B41" s="1043" t="s">
        <v>47</v>
      </c>
      <c r="C41" s="1043"/>
      <c r="D41" s="439">
        <v>44.142046897490132648636092788</v>
      </c>
      <c r="E41" s="95"/>
      <c r="F41" s="440">
        <v>79.84250058759198197869183913</v>
      </c>
      <c r="G41" s="439">
        <v>6.8700517493307947150514916915</v>
      </c>
      <c r="H41" s="95"/>
      <c r="I41" s="440">
        <v>5.4213947646099177744768762157</v>
      </c>
      <c r="J41" s="439">
        <v>0.1251312526531195488921148392</v>
      </c>
      <c r="K41" s="95"/>
      <c r="L41" s="440">
        <v>5.3095292112821861967898301609</v>
      </c>
      <c r="M41" s="439">
        <v>78.92440100121978215514493938</v>
      </c>
      <c r="N41" s="95">
        <v>68.749283294200057720597994597</v>
      </c>
      <c r="O41" s="440">
        <v>90.57342456348408594995854543</v>
      </c>
      <c r="P41" s="93"/>
      <c r="Q41" s="420"/>
      <c r="R41" s="91"/>
      <c r="S41" s="421">
        <v>57.055622435966368510544547930</v>
      </c>
      <c r="T41" s="420"/>
      <c r="U41" s="91"/>
      <c r="V41" s="421">
        <v>-49.617759176984214193247696960</v>
      </c>
      <c r="W41" s="420"/>
      <c r="X41" s="91"/>
      <c r="Y41" s="421">
        <v>-29.723408193040760246768346220</v>
      </c>
      <c r="Z41" s="420">
        <v>42.924117053735987720950021390</v>
      </c>
      <c r="AA41" s="91">
        <v>22.927641848257334469285313210</v>
      </c>
      <c r="AB41" s="421">
        <v>30.977035760211087341590832930</v>
      </c>
    </row>
    <row r="42" ht="18" customHeight="1">
      <c r="A42" s="58"/>
      <c r="B42" s="1043" t="s">
        <v>48</v>
      </c>
      <c r="C42" s="1043"/>
      <c r="D42" s="439">
        <v>44.946376661278730279389881474</v>
      </c>
      <c r="E42" s="95"/>
      <c r="F42" s="440">
        <v>80.72162386767022359482315746</v>
      </c>
      <c r="G42" s="439">
        <v>7.7134527293290690741857513806</v>
      </c>
      <c r="H42" s="95"/>
      <c r="I42" s="440">
        <v>6.146756877870119133680434734</v>
      </c>
      <c r="J42" s="439">
        <v>0.2020100627172964825497044947</v>
      </c>
      <c r="K42" s="95"/>
      <c r="L42" s="440">
        <v>5.2488243367061371067029308602</v>
      </c>
      <c r="M42" s="439">
        <v>81.31229696946133690478241074</v>
      </c>
      <c r="N42" s="95">
        <v>69.98074093868618684832966931</v>
      </c>
      <c r="O42" s="440">
        <v>92.11720508224647983520652298</v>
      </c>
      <c r="P42" s="5"/>
      <c r="Q42" s="420"/>
      <c r="R42" s="91"/>
      <c r="S42" s="421">
        <v>56.759714573929346089765052380</v>
      </c>
      <c r="T42" s="420"/>
      <c r="U42" s="91"/>
      <c r="V42" s="421">
        <v>-46.431644354666750239903029580</v>
      </c>
      <c r="W42" s="420"/>
      <c r="X42" s="91"/>
      <c r="Y42" s="421">
        <v>-31.798237719699557690684109620</v>
      </c>
      <c r="Z42" s="420">
        <v>42.390568888120117624312349510</v>
      </c>
      <c r="AA42" s="91">
        <v>20.486755058630467417436002300</v>
      </c>
      <c r="AB42" s="421">
        <v>30.359778690837296026105638530</v>
      </c>
    </row>
    <row r="43" ht="18" customHeight="1">
      <c r="A43" s="58"/>
      <c r="B43" s="1043" t="s">
        <v>49</v>
      </c>
      <c r="C43" s="1043"/>
      <c r="D43" s="439">
        <v>47.91293120587534679779038827</v>
      </c>
      <c r="E43" s="95"/>
      <c r="F43" s="440">
        <v>78.028770496933524679835433945</v>
      </c>
      <c r="G43" s="439">
        <v>9.390298583608809781756066767</v>
      </c>
      <c r="H43" s="95"/>
      <c r="I43" s="440">
        <v>7.4108073802113229313687267892</v>
      </c>
      <c r="J43" s="439">
        <v>0.220635601633746084998422171</v>
      </c>
      <c r="K43" s="95"/>
      <c r="L43" s="440">
        <v>5.8163121347032371536974496194</v>
      </c>
      <c r="M43" s="439">
        <v>79.61687934886656247005339574</v>
      </c>
      <c r="N43" s="95">
        <v>68.981529152039410445340255107</v>
      </c>
      <c r="O43" s="440">
        <v>91.25589001184808476490161029</v>
      </c>
      <c r="P43" s="93"/>
      <c r="Q43" s="420"/>
      <c r="R43" s="91"/>
      <c r="S43" s="421">
        <v>61.902285231236288175933729150</v>
      </c>
      <c r="T43" s="420"/>
      <c r="U43" s="91"/>
      <c r="V43" s="421">
        <v>-42.570478749717327731527524540</v>
      </c>
      <c r="W43" s="420"/>
      <c r="X43" s="91"/>
      <c r="Y43" s="421">
        <v>-26.944454985858980753394883190</v>
      </c>
      <c r="Z43" s="420">
        <v>51.393894124625822077432704130</v>
      </c>
      <c r="AA43" s="91">
        <v>23.057967261166126163827829910</v>
      </c>
      <c r="AB43" s="421">
        <v>32.140005704454641329191239970</v>
      </c>
    </row>
    <row r="44" ht="18" customHeight="1">
      <c r="A44" s="58"/>
      <c r="B44" s="1044" t="s">
        <v>75</v>
      </c>
      <c r="C44" s="1044"/>
      <c r="D44" s="457"/>
      <c r="E44" s="458"/>
      <c r="F44" s="459">
        <v>75.080409239942665371096712792</v>
      </c>
      <c r="G44" s="457"/>
      <c r="H44" s="458"/>
      <c r="I44" s="459">
        <v>5.9405662666461584800091573857</v>
      </c>
      <c r="J44" s="457"/>
      <c r="K44" s="458"/>
      <c r="L44" s="459">
        <v>5.4414666602145378653036424407</v>
      </c>
      <c r="M44" s="457">
        <v>75.147769171240150321702060555</v>
      </c>
      <c r="N44" s="458">
        <v>64.437845181643771341542748983</v>
      </c>
      <c r="O44" s="459">
        <v>86.46244216680336171640951261</v>
      </c>
      <c r="P44" s="5"/>
      <c r="Q44" s="430"/>
      <c r="R44" s="431"/>
      <c r="S44" s="432">
        <v>58.317637154942195635707638680</v>
      </c>
      <c r="T44" s="430"/>
      <c r="U44" s="431"/>
      <c r="V44" s="432">
        <v>-44.552708172027981721524088110</v>
      </c>
      <c r="W44" s="430"/>
      <c r="X44" s="431"/>
      <c r="Y44" s="432">
        <v>-28.765403032693901019019841450</v>
      </c>
      <c r="Z44" s="430">
        <v>51.115950722329529320509411180</v>
      </c>
      <c r="AA44" s="431">
        <v>24.901019194931012547838500850</v>
      </c>
      <c r="AB44" s="432">
        <v>31.449873984916504899186789070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c r="E46" s="494"/>
      <c r="F46" s="495">
        <v>88.55120705641788727187366726</v>
      </c>
      <c r="G46" s="493"/>
      <c r="H46" s="494"/>
      <c r="I46" s="495">
        <v>11.358081970558881091885089417</v>
      </c>
      <c r="J46" s="493"/>
      <c r="K46" s="494"/>
      <c r="L46" s="495">
        <v>6.1413250597874435108832048921</v>
      </c>
      <c r="M46" s="493">
        <v>92.82897158952734908632962275</v>
      </c>
      <c r="N46" s="494">
        <v>84.37075898642165288454442376</v>
      </c>
      <c r="O46" s="495">
        <v>106.05061408676421187464196148</v>
      </c>
      <c r="P46" s="93"/>
      <c r="Q46" s="479"/>
      <c r="R46" s="480"/>
      <c r="S46" s="481">
        <v>76.165169712719085529400139450</v>
      </c>
      <c r="T46" s="479"/>
      <c r="U46" s="480"/>
      <c r="V46" s="481">
        <v>-25.338831682686055400189935150</v>
      </c>
      <c r="W46" s="479"/>
      <c r="X46" s="480"/>
      <c r="Y46" s="481">
        <v>-19.256803690344861101334050310</v>
      </c>
      <c r="Z46" s="479">
        <v>73.190413643070425952205336050</v>
      </c>
      <c r="AA46" s="480">
        <v>40.107266456919151101473454100</v>
      </c>
      <c r="AB46" s="481">
        <v>45.107543854344346819504875480</v>
      </c>
    </row>
    <row r="47" ht="18" customHeight="1">
      <c r="A47" s="58"/>
      <c r="B47" s="1046" t="s">
        <v>51</v>
      </c>
      <c r="C47" s="1046"/>
      <c r="D47" s="276"/>
      <c r="E47" s="94"/>
      <c r="F47" s="277">
        <v>90.85420733917412690101103131</v>
      </c>
      <c r="G47" s="276"/>
      <c r="H47" s="94"/>
      <c r="I47" s="277">
        <v>11.695384425212779964229071619</v>
      </c>
      <c r="J47" s="276"/>
      <c r="K47" s="94"/>
      <c r="L47" s="277">
        <v>5.6826060222365084457671001625</v>
      </c>
      <c r="M47" s="276">
        <v>95.69127707740508163405141336</v>
      </c>
      <c r="N47" s="94">
        <v>86.56789717304415278276101873</v>
      </c>
      <c r="O47" s="277">
        <v>108.23219778662341531100720302</v>
      </c>
      <c r="P47" s="5"/>
      <c r="Q47" s="271"/>
      <c r="R47" s="92"/>
      <c r="S47" s="272">
        <v>75.542309050665771612099173750</v>
      </c>
      <c r="T47" s="271"/>
      <c r="U47" s="92"/>
      <c r="V47" s="272">
        <v>-22.435385149513999235510616620</v>
      </c>
      <c r="W47" s="271"/>
      <c r="X47" s="92"/>
      <c r="Y47" s="272">
        <v>-30.030608584679361617923906260</v>
      </c>
      <c r="Z47" s="271">
        <v>74.620552771826514931116522040</v>
      </c>
      <c r="AA47" s="92">
        <v>46.550246285923208908132676340</v>
      </c>
      <c r="AB47" s="272">
        <v>44.395822740798936346615267270</v>
      </c>
    </row>
    <row r="48" ht="18" customHeight="1">
      <c r="A48" s="58"/>
      <c r="B48" s="1047" t="s">
        <v>76</v>
      </c>
      <c r="C48" s="1047"/>
      <c r="D48" s="443"/>
      <c r="E48" s="444"/>
      <c r="F48" s="445">
        <v>89.69174052978288213582740943</v>
      </c>
      <c r="G48" s="443"/>
      <c r="H48" s="444"/>
      <c r="I48" s="445">
        <v>11.525126995720811961998299646</v>
      </c>
      <c r="J48" s="443"/>
      <c r="K48" s="444"/>
      <c r="L48" s="445">
        <v>5.9141499173812661453018958809</v>
      </c>
      <c r="M48" s="443">
        <v>94.2464943073334642528204143</v>
      </c>
      <c r="N48" s="444">
        <v>85.45886551693946235794692792</v>
      </c>
      <c r="O48" s="445">
        <v>107.1310174428849602431276049</v>
      </c>
      <c r="P48" s="93"/>
      <c r="Q48" s="273"/>
      <c r="R48" s="274"/>
      <c r="S48" s="275">
        <v>75.828545746407880230178539960</v>
      </c>
      <c r="T48" s="273"/>
      <c r="U48" s="274"/>
      <c r="V48" s="275">
        <v>-23.904276295282203225102477700</v>
      </c>
      <c r="W48" s="273"/>
      <c r="X48" s="274"/>
      <c r="Y48" s="275">
        <v>-24.791695879519091088535306070</v>
      </c>
      <c r="Z48" s="273">
        <v>73.929555859780587422754786910</v>
      </c>
      <c r="AA48" s="274">
        <v>43.279757287188373252269543510</v>
      </c>
      <c r="AB48" s="275">
        <v>44.73375696758545495626048600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62.509571183533447684391080617</v>
      </c>
      <c r="E50" s="483"/>
      <c r="F50" s="484">
        <v>78.69102302070303335630316322</v>
      </c>
      <c r="G50" s="482">
        <v>12.173276157804459691252144082</v>
      </c>
      <c r="H50" s="483"/>
      <c r="I50" s="484">
        <v>8.11527364562590062651183736</v>
      </c>
      <c r="J50" s="482">
        <v>0.2547169811320754716981132075</v>
      </c>
      <c r="K50" s="483"/>
      <c r="L50" s="484">
        <v>5.6019000319499560768969769381</v>
      </c>
      <c r="M50" s="482">
        <v>80.64192297751356939777720341</v>
      </c>
      <c r="N50" s="483">
        <v>70.484988017824723551741211421</v>
      </c>
      <c r="O50" s="484">
        <v>92.40819669827889005971197752</v>
      </c>
      <c r="P50" s="93"/>
      <c r="Q50" s="468"/>
      <c r="R50" s="469"/>
      <c r="S50" s="470">
        <v>50.565910690454858293758010060</v>
      </c>
      <c r="T50" s="468"/>
      <c r="U50" s="469"/>
      <c r="V50" s="470">
        <v>-5.5605637739789447692785829500</v>
      </c>
      <c r="W50" s="468"/>
      <c r="X50" s="469"/>
      <c r="Y50" s="470">
        <v>-22.858402229262822694083997940</v>
      </c>
      <c r="Z50" s="468">
        <v>58.176578858446307190330678770</v>
      </c>
      <c r="AA50" s="469">
        <v>30.813055060563156014461485680</v>
      </c>
      <c r="AB50" s="470">
        <v>35.658113062158223725583443040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2.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155</v>
      </c>
      <c r="Y1" s="5"/>
      <c r="AB1" s="685"/>
      <c r="AD1" s="236"/>
    </row>
    <row r="2" ht="15" customHeight="1">
      <c r="A2" s="11"/>
      <c r="B2" s="11" t="s">
        <v>170</v>
      </c>
    </row>
    <row r="3" ht="17.1" customHeight="1">
      <c r="A3" s="11"/>
      <c r="B3" s="11" t="s">
        <v>171</v>
      </c>
      <c r="R3" s="1040" t="s">
        <v>259</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44</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32.115179984947185383197944500</v>
      </c>
      <c r="E11" s="428"/>
      <c r="F11" s="429">
        <v>48.571992110453648915187376770</v>
      </c>
      <c r="G11" s="427">
        <v>12.986815810645973372090005450</v>
      </c>
      <c r="H11" s="428"/>
      <c r="I11" s="429">
        <v>7.1242603550295857988165680500</v>
      </c>
      <c r="J11" s="427">
        <v>0</v>
      </c>
      <c r="K11" s="428"/>
      <c r="L11" s="429">
        <v>7.1124260355029585798816568100</v>
      </c>
      <c r="M11" s="427">
        <v>57.692307692307692307692307690</v>
      </c>
      <c r="N11" s="428">
        <v>48.378127896200185356811862840</v>
      </c>
      <c r="O11" s="429">
        <v>62.816568047337278106508875740</v>
      </c>
      <c r="P11" s="5"/>
      <c r="Q11" s="427">
        <v>-11.468093934500484306504651970</v>
      </c>
      <c r="R11" s="428"/>
      <c r="S11" s="429">
        <v>25.208460443308206806508501410</v>
      </c>
      <c r="T11" s="427">
        <v>103.13909195333697230672542083</v>
      </c>
      <c r="U11" s="428"/>
      <c r="V11" s="429">
        <v>13.157894736225267115159674340</v>
      </c>
      <c r="W11" s="427">
        <v>0</v>
      </c>
      <c r="X11" s="428"/>
      <c r="Y11" s="429">
        <v>19.009900991029879423593204100</v>
      </c>
      <c r="Z11" s="427">
        <v>33.838383838447377818589969960</v>
      </c>
      <c r="AA11" s="428">
        <v>19.396157365097292175358638470</v>
      </c>
      <c r="AB11" s="429">
        <v>23.022249691026886427948272750</v>
      </c>
    </row>
    <row r="12" ht="18" customHeight="1">
      <c r="A12" s="58"/>
      <c r="B12" s="1043" t="s">
        <v>46</v>
      </c>
      <c r="C12" s="1043"/>
      <c r="D12" s="420">
        <v>44.131460470115041075489925370</v>
      </c>
      <c r="E12" s="91"/>
      <c r="F12" s="421">
        <v>59.964497041420118343195266330</v>
      </c>
      <c r="G12" s="420">
        <v>12.647024870772032887395302900</v>
      </c>
      <c r="H12" s="91"/>
      <c r="I12" s="421">
        <v>6.516765285996055226824457600</v>
      </c>
      <c r="J12" s="420">
        <v>0</v>
      </c>
      <c r="K12" s="91"/>
      <c r="L12" s="421">
        <v>7.0414201183431952662721893600</v>
      </c>
      <c r="M12" s="420">
        <v>70.391872278664731494920174170</v>
      </c>
      <c r="N12" s="91">
        <v>60.315106580166821130676552360</v>
      </c>
      <c r="O12" s="421">
        <v>73.522682445759368836291913210</v>
      </c>
      <c r="P12" s="5"/>
      <c r="Q12" s="420">
        <v>5.9256502915770178993182635600</v>
      </c>
      <c r="R12" s="91"/>
      <c r="S12" s="421">
        <v>33.776291472287719787041868580</v>
      </c>
      <c r="T12" s="420">
        <v>109.59934392941735491527775809</v>
      </c>
      <c r="U12" s="91"/>
      <c r="V12" s="421">
        <v>27.174749808278530118215619040</v>
      </c>
      <c r="W12" s="420">
        <v>0</v>
      </c>
      <c r="X12" s="91"/>
      <c r="Y12" s="421">
        <v>24.130737135565642282496730990</v>
      </c>
      <c r="Z12" s="420">
        <v>46.084337349286267056176598130</v>
      </c>
      <c r="AA12" s="91">
        <v>23.304281924977654246551817760</v>
      </c>
      <c r="AB12" s="421">
        <v>32.165650262371788298640930860</v>
      </c>
    </row>
    <row r="13" ht="18" customHeight="1">
      <c r="A13" s="58"/>
      <c r="B13" s="1043" t="s">
        <v>47</v>
      </c>
      <c r="C13" s="1043"/>
      <c r="D13" s="420">
        <v>48.657764108075558108873507460</v>
      </c>
      <c r="E13" s="91"/>
      <c r="F13" s="421">
        <v>64.583826429980276134122288030</v>
      </c>
      <c r="G13" s="420">
        <v>12.780151448359106917788937660</v>
      </c>
      <c r="H13" s="91"/>
      <c r="I13" s="421">
        <v>7.1873767258382642998027613500</v>
      </c>
      <c r="J13" s="420">
        <v>0</v>
      </c>
      <c r="K13" s="91"/>
      <c r="L13" s="421">
        <v>7.3451676528599605522682445800</v>
      </c>
      <c r="M13" s="420">
        <v>78.084179970972423802612481860</v>
      </c>
      <c r="N13" s="91">
        <v>67.210379981464318813716404080</v>
      </c>
      <c r="O13" s="421">
        <v>79.116370808678500986193293890</v>
      </c>
      <c r="P13" s="184"/>
      <c r="Q13" s="420">
        <v>5.1833778575614344232168598500</v>
      </c>
      <c r="R13" s="91"/>
      <c r="S13" s="421">
        <v>32.556068334613814251498492150</v>
      </c>
      <c r="T13" s="420">
        <v>54.710215967850819344087975150</v>
      </c>
      <c r="U13" s="91"/>
      <c r="V13" s="421">
        <v>62.969588549373153887772295950</v>
      </c>
      <c r="W13" s="420">
        <v>0</v>
      </c>
      <c r="X13" s="91"/>
      <c r="Y13" s="421">
        <v>31.126760562683093632219537150</v>
      </c>
      <c r="Z13" s="420">
        <v>41.765480896025878305307846210</v>
      </c>
      <c r="AA13" s="91">
        <v>30.150753768809184111512344980</v>
      </c>
      <c r="AB13" s="421">
        <v>34.739670809651597912966019300</v>
      </c>
    </row>
    <row r="14" ht="18" customHeight="1">
      <c r="A14" s="58"/>
      <c r="B14" s="1043" t="s">
        <v>48</v>
      </c>
      <c r="C14" s="1043"/>
      <c r="D14" s="420">
        <v>45.311853519967621088643277050</v>
      </c>
      <c r="E14" s="91"/>
      <c r="F14" s="421">
        <v>63.846153846153846153846153910</v>
      </c>
      <c r="G14" s="420">
        <v>16.880886605478133346749456160</v>
      </c>
      <c r="H14" s="91"/>
      <c r="I14" s="421">
        <v>8.469428007889546351084812630</v>
      </c>
      <c r="J14" s="420">
        <v>0</v>
      </c>
      <c r="K14" s="91"/>
      <c r="L14" s="421">
        <v>7.1124260355029585798816568100</v>
      </c>
      <c r="M14" s="420">
        <v>76.560232220609579100145137880</v>
      </c>
      <c r="N14" s="91">
        <v>66.190917516218721037998146430</v>
      </c>
      <c r="O14" s="421">
        <v>79.43589743589743589743589744</v>
      </c>
      <c r="P14" s="5"/>
      <c r="Q14" s="420">
        <v>-0.8173872951445159633923259400</v>
      </c>
      <c r="R14" s="91"/>
      <c r="S14" s="421">
        <v>31.211998378639504450230695390</v>
      </c>
      <c r="T14" s="420">
        <v>85.04287354033079665868483125</v>
      </c>
      <c r="U14" s="91"/>
      <c r="V14" s="421">
        <v>43.037974683282242218268470360</v>
      </c>
      <c r="W14" s="420">
        <v>-100</v>
      </c>
      <c r="X14" s="91"/>
      <c r="Y14" s="421">
        <v>21.087978508708672192452439200</v>
      </c>
      <c r="Z14" s="420">
        <v>30.407911001272201943219140880</v>
      </c>
      <c r="AA14" s="91">
        <v>21.174075330795585717544297690</v>
      </c>
      <c r="AB14" s="421">
        <v>31.408248499112126386419820970</v>
      </c>
    </row>
    <row r="15" ht="18" customHeight="1">
      <c r="A15" s="58"/>
      <c r="B15" s="1043" t="s">
        <v>49</v>
      </c>
      <c r="C15" s="1043"/>
      <c r="D15" s="420">
        <v>42.572411395394415238512882850</v>
      </c>
      <c r="E15" s="91"/>
      <c r="F15" s="421">
        <v>60.725838264299802761341222940</v>
      </c>
      <c r="G15" s="420">
        <v>14.289522433584560245274758940</v>
      </c>
      <c r="H15" s="91"/>
      <c r="I15" s="421">
        <v>8.788954635108481262327416180</v>
      </c>
      <c r="J15" s="420">
        <v>0</v>
      </c>
      <c r="K15" s="91"/>
      <c r="L15" s="421">
        <v>7.3964497041420118343195266300</v>
      </c>
      <c r="M15" s="420">
        <v>72.206095791001451378809869380</v>
      </c>
      <c r="N15" s="91">
        <v>63.836886005560704355885078780</v>
      </c>
      <c r="O15" s="421">
        <v>76.923076923076923076923076920</v>
      </c>
      <c r="P15" s="184"/>
      <c r="Q15" s="420">
        <v>-9.239704465700117560649209300</v>
      </c>
      <c r="R15" s="91"/>
      <c r="S15" s="421">
        <v>25.897280119721484769871577710</v>
      </c>
      <c r="T15" s="420">
        <v>87.66906129365988164276719455</v>
      </c>
      <c r="U15" s="91"/>
      <c r="V15" s="421">
        <v>15.078398818843040188770389790</v>
      </c>
      <c r="W15" s="420">
        <v>-100</v>
      </c>
      <c r="X15" s="91"/>
      <c r="Y15" s="421">
        <v>23.803235390368072863611866700</v>
      </c>
      <c r="Z15" s="420">
        <v>19.591346153778883713942345540</v>
      </c>
      <c r="AA15" s="91">
        <v>14.543640423904637090792458830</v>
      </c>
      <c r="AB15" s="421">
        <v>24.385476514818991666689151950</v>
      </c>
    </row>
    <row r="16" ht="18" customHeight="1">
      <c r="A16" s="58"/>
      <c r="B16" s="1044" t="s">
        <v>75</v>
      </c>
      <c r="C16" s="1044"/>
      <c r="D16" s="430">
        <v>42.412619766227040155729580570</v>
      </c>
      <c r="E16" s="431"/>
      <c r="F16" s="432">
        <v>59.538461538461538461538461580</v>
      </c>
      <c r="G16" s="430">
        <v>13.839473073248265454642866710</v>
      </c>
      <c r="H16" s="431"/>
      <c r="I16" s="432">
        <v>7.6173570019723865877712031600</v>
      </c>
      <c r="J16" s="430">
        <v>0</v>
      </c>
      <c r="K16" s="431"/>
      <c r="L16" s="432">
        <v>7.2015779092702169625246548400</v>
      </c>
      <c r="M16" s="430">
        <v>70.986937590711175616835994190</v>
      </c>
      <c r="N16" s="431">
        <v>61.186283595922150139017608900</v>
      </c>
      <c r="O16" s="432">
        <v>74.362919132149901380670611440</v>
      </c>
      <c r="P16" s="5"/>
      <c r="Q16" s="430">
        <v>-2.180215820728186142658327800</v>
      </c>
      <c r="R16" s="431"/>
      <c r="S16" s="432">
        <v>29.762408765227875767287489670</v>
      </c>
      <c r="T16" s="430">
        <v>84.89819367608803180200912130</v>
      </c>
      <c r="U16" s="431"/>
      <c r="V16" s="432">
        <v>29.010902244853975445408924150</v>
      </c>
      <c r="W16" s="430">
        <v>-100</v>
      </c>
      <c r="X16" s="431"/>
      <c r="Y16" s="432">
        <v>23.694525145842141579233366940</v>
      </c>
      <c r="Z16" s="629">
        <v>33.429504402159863639108714480</v>
      </c>
      <c r="AA16" s="214">
        <v>21.476682204538650183665601070</v>
      </c>
      <c r="AB16" s="630">
        <v>29.090448788812329698978442260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v>39.903746240087503418102269610</v>
      </c>
      <c r="E18" s="480"/>
      <c r="F18" s="481">
        <v>64.520146520146520146520146580</v>
      </c>
      <c r="G18" s="479">
        <v>17.794913863822805578342904020</v>
      </c>
      <c r="H18" s="480"/>
      <c r="I18" s="481">
        <v>13.307692307692307692307692320</v>
      </c>
      <c r="J18" s="479">
        <v>0</v>
      </c>
      <c r="K18" s="480"/>
      <c r="L18" s="481">
        <v>7.1611721611721611721611721700</v>
      </c>
      <c r="M18" s="479">
        <v>78.975741239892183288409703500</v>
      </c>
      <c r="N18" s="480">
        <v>70.619621342512908777969018930</v>
      </c>
      <c r="O18" s="481">
        <v>84.99267399267399267399267399</v>
      </c>
      <c r="P18" s="184"/>
      <c r="Q18" s="479">
        <v>-25.644421225085913738624001100</v>
      </c>
      <c r="R18" s="480"/>
      <c r="S18" s="481">
        <v>26.027563128785175781617968550</v>
      </c>
      <c r="T18" s="479">
        <v>6.1357611795032676065241771100</v>
      </c>
      <c r="U18" s="480"/>
      <c r="V18" s="481">
        <v>18.078403920454319224537220790</v>
      </c>
      <c r="W18" s="479">
        <v>-100</v>
      </c>
      <c r="X18" s="480"/>
      <c r="Y18" s="481">
        <v>18.187313988741574968614025870</v>
      </c>
      <c r="Z18" s="479">
        <v>6.277901785731514358520510600</v>
      </c>
      <c r="AA18" s="480">
        <v>13.899209908212738882840242430</v>
      </c>
      <c r="AB18" s="481">
        <v>24.039394687011665552329752540</v>
      </c>
    </row>
    <row r="19" ht="18" customHeight="1">
      <c r="A19" s="58"/>
      <c r="B19" s="1046" t="s">
        <v>51</v>
      </c>
      <c r="C19" s="1046"/>
      <c r="D19" s="271">
        <v>39.331088333935385790078289630</v>
      </c>
      <c r="E19" s="92"/>
      <c r="F19" s="272">
        <v>63.605522682445759368836291980</v>
      </c>
      <c r="G19" s="271">
        <v>13.673039292054790768224641460</v>
      </c>
      <c r="H19" s="92"/>
      <c r="I19" s="272">
        <v>14.441814595660749506903353070</v>
      </c>
      <c r="J19" s="271">
        <v>0</v>
      </c>
      <c r="K19" s="92"/>
      <c r="L19" s="272">
        <v>7.6765285996055226824457593800</v>
      </c>
      <c r="M19" s="271">
        <v>78.229317851959361393323657470</v>
      </c>
      <c r="N19" s="92">
        <v>71.510658016682113067655236330</v>
      </c>
      <c r="O19" s="272">
        <v>85.72781065088757396449704142</v>
      </c>
      <c r="P19" s="5"/>
      <c r="Q19" s="271">
        <v>-34.651084581665107845339992430</v>
      </c>
      <c r="R19" s="92"/>
      <c r="S19" s="272">
        <v>14.851485148597478452881318910</v>
      </c>
      <c r="T19" s="271">
        <v>-33.276205692625425597433385090</v>
      </c>
      <c r="U19" s="92"/>
      <c r="V19" s="272">
        <v>25.677995193466279043870403280</v>
      </c>
      <c r="W19" s="271">
        <v>0</v>
      </c>
      <c r="X19" s="92"/>
      <c r="Y19" s="272">
        <v>21.549031855925696033988246680</v>
      </c>
      <c r="Z19" s="271">
        <v>-4.2628774422197994125608196400</v>
      </c>
      <c r="AA19" s="92">
        <v>16.344993968667963003516969590</v>
      </c>
      <c r="AB19" s="272">
        <v>17.141009055567756439436442690</v>
      </c>
    </row>
    <row r="20" ht="18" customHeight="1">
      <c r="A20" s="58"/>
      <c r="B20" s="1047" t="s">
        <v>76</v>
      </c>
      <c r="C20" s="1047"/>
      <c r="D20" s="273">
        <v>39.630484082843717118377110130</v>
      </c>
      <c r="E20" s="274"/>
      <c r="F20" s="275">
        <v>64.079772079772079772079772140</v>
      </c>
      <c r="G20" s="273">
        <v>15.828028703818679702766467770</v>
      </c>
      <c r="H20" s="274"/>
      <c r="I20" s="275">
        <v>13.853751187084520417853751200</v>
      </c>
      <c r="J20" s="273">
        <v>0</v>
      </c>
      <c r="K20" s="274"/>
      <c r="L20" s="275">
        <v>7.4093067426400759734093067500</v>
      </c>
      <c r="M20" s="273">
        <v>78.616352201257861635220125790</v>
      </c>
      <c r="N20" s="274">
        <v>71.048639000446229361892012490</v>
      </c>
      <c r="O20" s="275">
        <v>85.34662867996201329534662868</v>
      </c>
      <c r="P20" s="184"/>
      <c r="Q20" s="273">
        <v>-30.382699032989862606933919270</v>
      </c>
      <c r="R20" s="274"/>
      <c r="S20" s="275">
        <v>20.251857883752241484723848470</v>
      </c>
      <c r="T20" s="273">
        <v>-15.035953611672513960126294750</v>
      </c>
      <c r="U20" s="274"/>
      <c r="V20" s="275">
        <v>21.730534694565709183018269180</v>
      </c>
      <c r="W20" s="273">
        <v>-100</v>
      </c>
      <c r="X20" s="274"/>
      <c r="Y20" s="275">
        <v>19.748757365054184808649634490</v>
      </c>
      <c r="Z20" s="273">
        <v>0.7751937984224265368667821700</v>
      </c>
      <c r="AA20" s="274">
        <v>15.090048763703998649899146570</v>
      </c>
      <c r="AB20" s="275">
        <v>20.457493293110685770996162160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54.747744052502050861361771940</v>
      </c>
      <c r="E22" s="469"/>
      <c r="F22" s="470">
        <v>61.490115328180196457837340140</v>
      </c>
      <c r="G22" s="468">
        <v>18.478260869565217391304347830</v>
      </c>
      <c r="H22" s="469"/>
      <c r="I22" s="470">
        <v>9.437561704742873672981938740</v>
      </c>
      <c r="J22" s="468">
        <v>0</v>
      </c>
      <c r="K22" s="469"/>
      <c r="L22" s="470">
        <v>6.6503608712017905157804981500</v>
      </c>
      <c r="M22" s="468">
        <v>73.226004922067268252666119770</v>
      </c>
      <c r="N22" s="469">
        <v>64.119958093242535358826610790</v>
      </c>
      <c r="O22" s="470">
        <v>77.578037904124860646599777030</v>
      </c>
      <c r="P22" s="184"/>
      <c r="Q22" s="468">
        <v>15.139098555057969155933185500</v>
      </c>
      <c r="R22" s="469"/>
      <c r="S22" s="470">
        <v>25.806703899317498926564240690</v>
      </c>
      <c r="T22" s="468">
        <v>69.999999999864000000000108840</v>
      </c>
      <c r="U22" s="469"/>
      <c r="V22" s="470">
        <v>43.572355939043272984058584980</v>
      </c>
      <c r="W22" s="468">
        <v>-100</v>
      </c>
      <c r="X22" s="469"/>
      <c r="Y22" s="470">
        <v>12.717755149567035673463854260</v>
      </c>
      <c r="Z22" s="468">
        <v>21.611035422392366303113117360</v>
      </c>
      <c r="AA22" s="469">
        <v>19.582844861292627252029901150</v>
      </c>
      <c r="AB22" s="470">
        <v>26.451454634578202066545803270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107.71700373710376044902915528</v>
      </c>
      <c r="E25" s="455"/>
      <c r="F25" s="456">
        <v>115.1395410272921662912777782</v>
      </c>
      <c r="G25" s="454">
        <v>86.64521366726721807799062195</v>
      </c>
      <c r="H25" s="455"/>
      <c r="I25" s="456">
        <v>103.49687160648580974977830891</v>
      </c>
      <c r="J25" s="454">
        <v>0</v>
      </c>
      <c r="K25" s="455"/>
      <c r="L25" s="456">
        <v>91.06906004023811495435994349</v>
      </c>
      <c r="M25" s="454">
        <v>100.45649591255513586823236755</v>
      </c>
      <c r="N25" s="455">
        <v>97.23095634871836902116561229</v>
      </c>
      <c r="O25" s="456">
        <v>111.07925358219738364828647872</v>
      </c>
      <c r="P25" s="5"/>
      <c r="Q25" s="427">
        <v>30.705464597559395078038994460</v>
      </c>
      <c r="R25" s="428"/>
      <c r="S25" s="429">
        <v>25.563909666438982935392728860</v>
      </c>
      <c r="T25" s="427">
        <v>-2.0276057766574463912113300400</v>
      </c>
      <c r="U25" s="428"/>
      <c r="V25" s="429">
        <v>11.748158113419014069683515920</v>
      </c>
      <c r="W25" s="427">
        <v>0</v>
      </c>
      <c r="X25" s="428"/>
      <c r="Y25" s="429">
        <v>-3.2793260911624327027038523800</v>
      </c>
      <c r="Z25" s="427">
        <v>20.574386020339888548149358140</v>
      </c>
      <c r="AA25" s="428">
        <v>23.343934351476503710609886900</v>
      </c>
      <c r="AB25" s="429">
        <v>20.599309520747407912516076450</v>
      </c>
    </row>
    <row r="26" ht="18" customHeight="1">
      <c r="A26" s="58"/>
      <c r="B26" s="1043" t="s">
        <v>46</v>
      </c>
      <c r="C26" s="1043"/>
      <c r="D26" s="439">
        <v>114.19441319973835078925873522</v>
      </c>
      <c r="E26" s="95"/>
      <c r="F26" s="440">
        <v>120.55588177435919848463781721</v>
      </c>
      <c r="G26" s="439">
        <v>85.55777886676160986550971077</v>
      </c>
      <c r="H26" s="95"/>
      <c r="I26" s="440">
        <v>106.21700629526419835630116855</v>
      </c>
      <c r="J26" s="439">
        <v>0</v>
      </c>
      <c r="K26" s="95"/>
      <c r="L26" s="440">
        <v>92.72573092453096655032583662</v>
      </c>
      <c r="M26" s="439">
        <v>105.91842673825900252342823353</v>
      </c>
      <c r="N26" s="95">
        <v>103.52343511379334386075552448</v>
      </c>
      <c r="O26" s="440">
        <v>116.61958809701139645573133428</v>
      </c>
      <c r="P26" s="5"/>
      <c r="Q26" s="420">
        <v>40.827617305217171174751692540</v>
      </c>
      <c r="R26" s="91"/>
      <c r="S26" s="421">
        <v>28.990765942335235991594848380</v>
      </c>
      <c r="T26" s="420">
        <v>-10.544759097300500485977525490</v>
      </c>
      <c r="U26" s="91"/>
      <c r="V26" s="421">
        <v>9.724033479658182700098972130</v>
      </c>
      <c r="W26" s="420">
        <v>0</v>
      </c>
      <c r="X26" s="91"/>
      <c r="Y26" s="421">
        <v>0.2760963606564233547924146100</v>
      </c>
      <c r="Z26" s="420">
        <v>27.721231598934126998920403930</v>
      </c>
      <c r="AA26" s="91">
        <v>28.647032068062183020772703130</v>
      </c>
      <c r="AB26" s="421">
        <v>24.521017280708350896483088840</v>
      </c>
    </row>
    <row r="27" ht="18" customHeight="1">
      <c r="A27" s="58"/>
      <c r="B27" s="1043" t="s">
        <v>47</v>
      </c>
      <c r="C27" s="1043"/>
      <c r="D27" s="439">
        <v>116.35142028259595986260694211</v>
      </c>
      <c r="E27" s="95"/>
      <c r="F27" s="440">
        <v>123.90691618642959214942751798</v>
      </c>
      <c r="G27" s="439">
        <v>87.18217397598431061575905016</v>
      </c>
      <c r="H27" s="95"/>
      <c r="I27" s="440">
        <v>107.15805293426845866289274234</v>
      </c>
      <c r="J27" s="439">
        <v>0</v>
      </c>
      <c r="K27" s="95"/>
      <c r="L27" s="440">
        <v>94.08183549456504617650225134</v>
      </c>
      <c r="M27" s="439">
        <v>107.84652939587977165222250216</v>
      </c>
      <c r="N27" s="95">
        <v>107.006857420471305778010968</v>
      </c>
      <c r="O27" s="440">
        <v>119.61639319611799612758601381</v>
      </c>
      <c r="P27" s="93"/>
      <c r="Q27" s="420">
        <v>43.808580238433847728392723830</v>
      </c>
      <c r="R27" s="91"/>
      <c r="S27" s="421">
        <v>31.809250643658964550352592640</v>
      </c>
      <c r="T27" s="420">
        <v>-5.7357633594594754716427889500</v>
      </c>
      <c r="U27" s="91"/>
      <c r="V27" s="421">
        <v>10.558332308434319755321942210</v>
      </c>
      <c r="W27" s="420">
        <v>0</v>
      </c>
      <c r="X27" s="91"/>
      <c r="Y27" s="421">
        <v>-1.5622106966662741429441850100</v>
      </c>
      <c r="Z27" s="420">
        <v>30.467393787473633016222255260</v>
      </c>
      <c r="AA27" s="91">
        <v>35.136128620935504149224306150</v>
      </c>
      <c r="AB27" s="421">
        <v>26.713525045373343375297861530</v>
      </c>
    </row>
    <row r="28" ht="18" customHeight="1">
      <c r="A28" s="58"/>
      <c r="B28" s="1043" t="s">
        <v>48</v>
      </c>
      <c r="C28" s="1043"/>
      <c r="D28" s="439">
        <v>119.18440670008266043121649144</v>
      </c>
      <c r="E28" s="95"/>
      <c r="F28" s="440">
        <v>122.99730832640708798861499433</v>
      </c>
      <c r="G28" s="439">
        <v>92.59195797917533584844976311</v>
      </c>
      <c r="H28" s="95"/>
      <c r="I28" s="440">
        <v>106.86181399711148796941490885</v>
      </c>
      <c r="J28" s="439">
        <v>0</v>
      </c>
      <c r="K28" s="95"/>
      <c r="L28" s="440">
        <v>95.21198184545233217639298307</v>
      </c>
      <c r="M28" s="439">
        <v>108.29461926038157796905311727</v>
      </c>
      <c r="N28" s="95">
        <v>107.02961006979965314294691859</v>
      </c>
      <c r="O28" s="440">
        <v>118.77692571793453040075999608</v>
      </c>
      <c r="P28" s="5"/>
      <c r="Q28" s="420">
        <v>44.630974816813135145977059350</v>
      </c>
      <c r="R28" s="91"/>
      <c r="S28" s="421">
        <v>31.437633671369376847979804990</v>
      </c>
      <c r="T28" s="420">
        <v>-3.5578509672901356144106926200</v>
      </c>
      <c r="U28" s="91"/>
      <c r="V28" s="421">
        <v>10.165212535498876348013797880</v>
      </c>
      <c r="W28" s="420">
        <v>-100</v>
      </c>
      <c r="X28" s="91"/>
      <c r="Y28" s="421">
        <v>3.5336810783604408521198085100</v>
      </c>
      <c r="Z28" s="420">
        <v>28.741859388175002857573626980</v>
      </c>
      <c r="AA28" s="91">
        <v>33.958265578605764823508817120</v>
      </c>
      <c r="AB28" s="421">
        <v>26.678079699786768991349588240</v>
      </c>
    </row>
    <row r="29" ht="18" customHeight="1">
      <c r="A29" s="58"/>
      <c r="B29" s="1043" t="s">
        <v>49</v>
      </c>
      <c r="C29" s="1043"/>
      <c r="D29" s="439">
        <v>118.39457534660432870278725379</v>
      </c>
      <c r="E29" s="95"/>
      <c r="F29" s="440">
        <v>122.8224313244301682585632369</v>
      </c>
      <c r="G29" s="439">
        <v>95.90141334996827847903763795</v>
      </c>
      <c r="H29" s="95"/>
      <c r="I29" s="440">
        <v>107.03217248319070529474131528</v>
      </c>
      <c r="J29" s="439">
        <v>0</v>
      </c>
      <c r="K29" s="95"/>
      <c r="L29" s="440">
        <v>96.42974026939712909934410026</v>
      </c>
      <c r="M29" s="439">
        <v>110.66417447320740376940395482</v>
      </c>
      <c r="N29" s="95">
        <v>104.93438048354007346225088612</v>
      </c>
      <c r="O29" s="440">
        <v>118.46163851825366762206545165</v>
      </c>
      <c r="P29" s="93"/>
      <c r="Q29" s="420">
        <v>45.854252903174082597519958160</v>
      </c>
      <c r="R29" s="91"/>
      <c r="S29" s="421">
        <v>30.897173262547529929907014840</v>
      </c>
      <c r="T29" s="420">
        <v>8.560165145780627841413256030</v>
      </c>
      <c r="U29" s="91"/>
      <c r="V29" s="421">
        <v>12.455004564874240922939031890</v>
      </c>
      <c r="W29" s="420">
        <v>-100</v>
      </c>
      <c r="X29" s="91"/>
      <c r="Y29" s="421">
        <v>2.3533996905188925972242690100</v>
      </c>
      <c r="Z29" s="420">
        <v>32.678902610234813095261119440</v>
      </c>
      <c r="AA29" s="91">
        <v>28.511250568117075006014680810</v>
      </c>
      <c r="AB29" s="421">
        <v>25.969520964943367283803508490</v>
      </c>
    </row>
    <row r="30" ht="18" customHeight="1">
      <c r="A30" s="58"/>
      <c r="B30" s="1044" t="s">
        <v>75</v>
      </c>
      <c r="C30" s="1044"/>
      <c r="D30" s="457">
        <v>115.42505928601308406301135769</v>
      </c>
      <c r="E30" s="458"/>
      <c r="F30" s="459">
        <v>121.38510703500277786587114847</v>
      </c>
      <c r="G30" s="457">
        <v>89.66587769217176252724203683</v>
      </c>
      <c r="H30" s="458"/>
      <c r="I30" s="459">
        <v>106.21727725651726730642332395</v>
      </c>
      <c r="J30" s="457">
        <v>0</v>
      </c>
      <c r="K30" s="458"/>
      <c r="L30" s="459">
        <v>93.92706933788205351785676215</v>
      </c>
      <c r="M30" s="457">
        <v>106.93280121388328179690646183</v>
      </c>
      <c r="N30" s="458">
        <v>104.34666239816019468019775782</v>
      </c>
      <c r="O30" s="459">
        <v>117.16324018062008627661641224</v>
      </c>
      <c r="P30" s="5"/>
      <c r="Q30" s="430">
        <v>41.509284954104986998305475120</v>
      </c>
      <c r="R30" s="431"/>
      <c r="S30" s="432">
        <v>29.979083607705423875412642210</v>
      </c>
      <c r="T30" s="430">
        <v>-2.873481800065794204922188200</v>
      </c>
      <c r="U30" s="431"/>
      <c r="V30" s="432">
        <v>11.181628439584136499248479540</v>
      </c>
      <c r="W30" s="430">
        <v>-100</v>
      </c>
      <c r="X30" s="431"/>
      <c r="Y30" s="432">
        <v>0.2659265736678700237616773900</v>
      </c>
      <c r="Z30" s="430">
        <v>28.355761023990777904241381360</v>
      </c>
      <c r="AA30" s="431">
        <v>30.260426495754165484903859960</v>
      </c>
      <c r="AB30" s="432">
        <v>25.115846499213762578342182590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v>133.6387824488936343000876906</v>
      </c>
      <c r="E32" s="494"/>
      <c r="F32" s="495">
        <v>127.85716400745507832683177264</v>
      </c>
      <c r="G32" s="493">
        <v>101.88296185347033601970415465</v>
      </c>
      <c r="H32" s="494"/>
      <c r="I32" s="495">
        <v>110.48936206199609802896287581</v>
      </c>
      <c r="J32" s="493">
        <v>0</v>
      </c>
      <c r="K32" s="494"/>
      <c r="L32" s="495">
        <v>95.72906967835235109619544774</v>
      </c>
      <c r="M32" s="493">
        <v>119.19694407936107998503624251</v>
      </c>
      <c r="N32" s="494">
        <v>113.73380304542327721781398273</v>
      </c>
      <c r="O32" s="495">
        <v>122.42530148772677757967069221</v>
      </c>
      <c r="P32" s="93"/>
      <c r="Q32" s="479">
        <v>68.207836529885970866477673120</v>
      </c>
      <c r="R32" s="480"/>
      <c r="S32" s="481">
        <v>39.306104664126827997225793910</v>
      </c>
      <c r="T32" s="479">
        <v>11.937859555407853471111733760</v>
      </c>
      <c r="U32" s="480"/>
      <c r="V32" s="481">
        <v>10.330672771629484176084500030</v>
      </c>
      <c r="W32" s="479">
        <v>-100</v>
      </c>
      <c r="X32" s="480"/>
      <c r="Y32" s="481">
        <v>3.9769635310595033280908433200</v>
      </c>
      <c r="Z32" s="479">
        <v>45.80817027696199876956912500</v>
      </c>
      <c r="AA32" s="480">
        <v>39.316899012070800930043826080</v>
      </c>
      <c r="AB32" s="481">
        <v>31.375279070826671000220597560</v>
      </c>
    </row>
    <row r="33" ht="18" customHeight="1">
      <c r="A33" s="58"/>
      <c r="B33" s="1046" t="s">
        <v>51</v>
      </c>
      <c r="C33" s="1046"/>
      <c r="D33" s="276">
        <v>129.50840954310219998992549579</v>
      </c>
      <c r="E33" s="94"/>
      <c r="F33" s="277">
        <v>127.07150959049127704749423466</v>
      </c>
      <c r="G33" s="276">
        <v>101.86400138037510312056615783</v>
      </c>
      <c r="H33" s="94"/>
      <c r="I33" s="277">
        <v>111.0211249545144710340990138</v>
      </c>
      <c r="J33" s="276">
        <v>0</v>
      </c>
      <c r="K33" s="94"/>
      <c r="L33" s="277">
        <v>94.58950013379779971571812047</v>
      </c>
      <c r="M33" s="276">
        <v>119.35329387930026251286458161</v>
      </c>
      <c r="N33" s="94">
        <v>110.55578621643190263832173043</v>
      </c>
      <c r="O33" s="277">
        <v>121.45318085569341744047584169</v>
      </c>
      <c r="P33" s="5"/>
      <c r="Q33" s="271">
        <v>61.743368539652972628127934740</v>
      </c>
      <c r="R33" s="92"/>
      <c r="S33" s="272">
        <v>36.821368913742060030230915800</v>
      </c>
      <c r="T33" s="271">
        <v>15.680536205776257369873889010</v>
      </c>
      <c r="U33" s="92"/>
      <c r="V33" s="272">
        <v>12.691473038148465905786055390</v>
      </c>
      <c r="W33" s="271">
        <v>0</v>
      </c>
      <c r="X33" s="92"/>
      <c r="Y33" s="272">
        <v>0.3667142181418021895154619700</v>
      </c>
      <c r="Z33" s="271">
        <v>45.377776504265810013059954290</v>
      </c>
      <c r="AA33" s="92">
        <v>32.264811816966393729407523780</v>
      </c>
      <c r="AB33" s="272">
        <v>29.365957589844743726113482390</v>
      </c>
    </row>
    <row r="34" ht="18" customHeight="1">
      <c r="A34" s="58"/>
      <c r="B34" s="1047" t="s">
        <v>76</v>
      </c>
      <c r="C34" s="1047"/>
      <c r="D34" s="443">
        <v>131.68273186545988593775478127</v>
      </c>
      <c r="E34" s="444"/>
      <c r="F34" s="445">
        <v>127.48168556121865850858414496</v>
      </c>
      <c r="G34" s="443">
        <v>101.87514608593489650402894985</v>
      </c>
      <c r="H34" s="444"/>
      <c r="I34" s="445">
        <v>110.75626416639831403825865332</v>
      </c>
      <c r="J34" s="443">
        <v>0</v>
      </c>
      <c r="K34" s="444"/>
      <c r="L34" s="445">
        <v>95.16059945694677381180455339</v>
      </c>
      <c r="M34" s="633">
        <v>119.27185300573194165836910897</v>
      </c>
      <c r="N34" s="634">
        <v>112.19369640979349162207461465</v>
      </c>
      <c r="O34" s="635">
        <v>121.95515292702022405691599116</v>
      </c>
      <c r="P34" s="93"/>
      <c r="Q34" s="273">
        <v>65.062995370728196944227016820</v>
      </c>
      <c r="R34" s="274"/>
      <c r="S34" s="275">
        <v>38.043100291084278878123359790</v>
      </c>
      <c r="T34" s="273">
        <v>13.968568949588770256441600750</v>
      </c>
      <c r="U34" s="274"/>
      <c r="V34" s="275">
        <v>11.511297143411644864401574660</v>
      </c>
      <c r="W34" s="273">
        <v>-100</v>
      </c>
      <c r="X34" s="274"/>
      <c r="Y34" s="275">
        <v>2.1274455890300181593784125100</v>
      </c>
      <c r="Z34" s="273">
        <v>45.573793198330848723610553660</v>
      </c>
      <c r="AA34" s="274">
        <v>35.815414845037802039411204710</v>
      </c>
      <c r="AB34" s="275">
        <v>30.367933594875277385271633620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117.08222513579321970406443154</v>
      </c>
      <c r="E36" s="483"/>
      <c r="F36" s="484">
        <v>122.9540525203957475723263973</v>
      </c>
      <c r="G36" s="482">
        <v>92.26859045504994450610432852</v>
      </c>
      <c r="H36" s="483"/>
      <c r="I36" s="484">
        <v>107.57274546955074182620820852</v>
      </c>
      <c r="J36" s="482">
        <v>0</v>
      </c>
      <c r="K36" s="483"/>
      <c r="L36" s="484">
        <v>95.42572099725052914317046126</v>
      </c>
      <c r="M36" s="482">
        <v>110.82061335947346310040610559</v>
      </c>
      <c r="N36" s="483">
        <v>106.83451166210530615579428945</v>
      </c>
      <c r="O36" s="484">
        <v>118.72301778336626549308424645</v>
      </c>
      <c r="P36" s="93"/>
      <c r="Q36" s="468">
        <v>45.479418617077883667447027120</v>
      </c>
      <c r="R36" s="469"/>
      <c r="S36" s="470">
        <v>32.405678048354863447586807860</v>
      </c>
      <c r="T36" s="468">
        <v>1.6268933408621145472565627100</v>
      </c>
      <c r="U36" s="469"/>
      <c r="V36" s="470">
        <v>9.535537996564153990424727040</v>
      </c>
      <c r="W36" s="468">
        <v>-100</v>
      </c>
      <c r="X36" s="469"/>
      <c r="Y36" s="470">
        <v>0.7750570921244461858114780100</v>
      </c>
      <c r="Z36" s="468">
        <v>33.832677265256588842192158310</v>
      </c>
      <c r="AA36" s="469">
        <v>32.120624397892580390704881970</v>
      </c>
      <c r="AB36" s="470">
        <v>26.826638716844213148676530550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34.59350962456315857165455025</v>
      </c>
      <c r="E39" s="455"/>
      <c r="F39" s="456">
        <v>55.92556878378889323646955757</v>
      </c>
      <c r="G39" s="454">
        <v>11.252454307708644880780700541</v>
      </c>
      <c r="H39" s="455"/>
      <c r="I39" s="456">
        <v>7.3733865925567405289191173998</v>
      </c>
      <c r="J39" s="454">
        <v>0</v>
      </c>
      <c r="K39" s="455"/>
      <c r="L39" s="456">
        <v>6.4772195365897168150970800111</v>
      </c>
      <c r="M39" s="454">
        <v>57.955670718781809154749442816</v>
      </c>
      <c r="N39" s="455">
        <v>47.03851641708154645880301169</v>
      </c>
      <c r="O39" s="456">
        <v>69.776174912935350580485754919</v>
      </c>
      <c r="P39" s="5"/>
      <c r="Q39" s="427">
        <v>15.716039139917069136817676590</v>
      </c>
      <c r="R39" s="428"/>
      <c r="S39" s="429">
        <v>57.216638166110705886957572800</v>
      </c>
      <c r="T39" s="427">
        <v>99.02023199132648136989543279</v>
      </c>
      <c r="U39" s="428"/>
      <c r="V39" s="429">
        <v>26.451863129292655093165780990</v>
      </c>
      <c r="W39" s="427">
        <v>0</v>
      </c>
      <c r="X39" s="428"/>
      <c r="Y39" s="429">
        <v>15.107178256564937277765013720</v>
      </c>
      <c r="Z39" s="427">
        <v>61.374809572551908216433415950</v>
      </c>
      <c r="AA39" s="428">
        <v>47.267917958605204211865826610</v>
      </c>
      <c r="AB39" s="429">
        <v>48.363983684311472817820276130</v>
      </c>
    </row>
    <row r="40" ht="18" customHeight="1">
      <c r="A40" s="58"/>
      <c r="B40" s="1043" t="s">
        <v>46</v>
      </c>
      <c r="C40" s="1043"/>
      <c r="D40" s="439">
        <v>50.395662320322362903086040036</v>
      </c>
      <c r="E40" s="95"/>
      <c r="F40" s="440">
        <v>72.290728159843557245166842651</v>
      </c>
      <c r="G40" s="439">
        <v>10.820513572159479153879734591</v>
      </c>
      <c r="H40" s="95"/>
      <c r="I40" s="440">
        <v>6.9219129940740219204974173816</v>
      </c>
      <c r="J40" s="439">
        <v>0</v>
      </c>
      <c r="K40" s="95"/>
      <c r="L40" s="440">
        <v>6.5292082722007011949637719342</v>
      </c>
      <c r="M40" s="439">
        <v>74.557963669166351558581557707</v>
      </c>
      <c r="N40" s="95">
        <v>62.440270224334298595532618473</v>
      </c>
      <c r="O40" s="440">
        <v>85.74184942611828036062803189</v>
      </c>
      <c r="P40" s="5"/>
      <c r="Q40" s="420">
        <v>49.172569420495726883588994900</v>
      </c>
      <c r="R40" s="91"/>
      <c r="S40" s="421">
        <v>72.559063019451521455405302670</v>
      </c>
      <c r="T40" s="420">
        <v>87.49759804423473850979558630</v>
      </c>
      <c r="U40" s="91"/>
      <c r="V40" s="421">
        <v>39.541265055822269839831946220</v>
      </c>
      <c r="W40" s="420">
        <v>0</v>
      </c>
      <c r="X40" s="91"/>
      <c r="Y40" s="421">
        <v>24.473457582493601944680945050</v>
      </c>
      <c r="Z40" s="420">
        <v>86.58071483566017782570326356</v>
      </c>
      <c r="AA40" s="91">
        <v>58.627299109240132803954775390</v>
      </c>
      <c r="AB40" s="421">
        <v>64.574012202343840478589891560</v>
      </c>
    </row>
    <row r="41" ht="18" customHeight="1">
      <c r="A41" s="58"/>
      <c r="B41" s="1043" t="s">
        <v>47</v>
      </c>
      <c r="C41" s="1043"/>
      <c r="D41" s="439">
        <v>56.613999617501122061498642882</v>
      </c>
      <c r="E41" s="95"/>
      <c r="F41" s="440">
        <v>80.02382768458482377398135409</v>
      </c>
      <c r="G41" s="439">
        <v>11.142013870102715263239294549</v>
      </c>
      <c r="H41" s="95"/>
      <c r="I41" s="440">
        <v>7.7018529564590584490647170309</v>
      </c>
      <c r="J41" s="439">
        <v>0</v>
      </c>
      <c r="K41" s="95"/>
      <c r="L41" s="440">
        <v>6.9104685479637126619584691192</v>
      </c>
      <c r="M41" s="439">
        <v>84.21107810592643998388346322</v>
      </c>
      <c r="N41" s="95">
        <v>71.919715478522512465443516213</v>
      </c>
      <c r="O41" s="440">
        <v>94.63614918900759488500454015</v>
      </c>
      <c r="P41" s="93"/>
      <c r="Q41" s="420">
        <v>51.262722343959733554397780210</v>
      </c>
      <c r="R41" s="91"/>
      <c r="S41" s="421">
        <v>74.721160354405512511789498290</v>
      </c>
      <c r="T41" s="420">
        <v>45.836404087622226172880161170</v>
      </c>
      <c r="U41" s="91"/>
      <c r="V41" s="421">
        <v>80.17645927268468638380666306</v>
      </c>
      <c r="W41" s="420">
        <v>0</v>
      </c>
      <c r="X41" s="91"/>
      <c r="Y41" s="421">
        <v>29.078284284411883630451724550</v>
      </c>
      <c r="Z41" s="420">
        <v>84.95772821509923700141241438</v>
      </c>
      <c r="AA41" s="91">
        <v>75.880690014166444734829322460</v>
      </c>
      <c r="AB41" s="421">
        <v>70.733386517362210840850996930</v>
      </c>
    </row>
    <row r="42" ht="18" customHeight="1">
      <c r="A42" s="58"/>
      <c r="B42" s="1043" t="s">
        <v>48</v>
      </c>
      <c r="C42" s="1043"/>
      <c r="D42" s="439">
        <v>54.004663782583930200115361019</v>
      </c>
      <c r="E42" s="95"/>
      <c r="F42" s="440">
        <v>78.529050700706063869654188764</v>
      </c>
      <c r="G42" s="439">
        <v>15.630343432256550986211400305</v>
      </c>
      <c r="H42" s="95"/>
      <c r="I42" s="440">
        <v>9.050584404410191900210406687</v>
      </c>
      <c r="J42" s="439">
        <v>0</v>
      </c>
      <c r="K42" s="95"/>
      <c r="L42" s="440">
        <v>6.7718817856943019689955246012</v>
      </c>
      <c r="M42" s="439">
        <v>82.91061198817312391680046351</v>
      </c>
      <c r="N42" s="95">
        <v>70.843880919231614712412130918</v>
      </c>
      <c r="O42" s="440">
        <v>94.35151689081055773886011996</v>
      </c>
      <c r="P42" s="5"/>
      <c r="Q42" s="420">
        <v>43.448779603749109208342592780</v>
      </c>
      <c r="R42" s="91"/>
      <c r="S42" s="421">
        <v>72.461945761771433086887875340</v>
      </c>
      <c r="T42" s="420">
        <v>78.459323874707653291255748970</v>
      </c>
      <c r="U42" s="91"/>
      <c r="V42" s="421">
        <v>57.578088815828213940429645450</v>
      </c>
      <c r="W42" s="420">
        <v>-100</v>
      </c>
      <c r="X42" s="91"/>
      <c r="Y42" s="421">
        <v>25.366841494692926004533777940</v>
      </c>
      <c r="Z42" s="420">
        <v>67.889569412408891131983287760</v>
      </c>
      <c r="AA42" s="91">
        <v>62.322689644137601711461622830</v>
      </c>
      <c r="AB42" s="421">
        <v>66.465445765720711199807025140</v>
      </c>
    </row>
    <row r="43" ht="18" customHeight="1">
      <c r="A43" s="58"/>
      <c r="B43" s="1043" t="s">
        <v>49</v>
      </c>
      <c r="C43" s="1043"/>
      <c r="D43" s="439">
        <v>50.403425686386608224968280774</v>
      </c>
      <c r="E43" s="95"/>
      <c r="F43" s="440">
        <v>74.584950998354162136975245391</v>
      </c>
      <c r="G43" s="439">
        <v>13.703853974768375488746529459</v>
      </c>
      <c r="H43" s="95"/>
      <c r="I43" s="440">
        <v>9.407009084518693940697579909</v>
      </c>
      <c r="J43" s="439">
        <v>0</v>
      </c>
      <c r="K43" s="95"/>
      <c r="L43" s="440">
        <v>7.1323772388607344008390606769</v>
      </c>
      <c r="M43" s="439">
        <v>79.90627982644511375221838538</v>
      </c>
      <c r="N43" s="95">
        <v>66.986840849918816126782586061</v>
      </c>
      <c r="O43" s="440">
        <v>91.12433732173359047851188588</v>
      </c>
      <c r="P43" s="93"/>
      <c r="Q43" s="420">
        <v>32.377750984161664052352757750</v>
      </c>
      <c r="R43" s="91"/>
      <c r="S43" s="421">
        <v>64.795980891029518339668317740</v>
      </c>
      <c r="T43" s="420">
        <v>103.73384286988612921583355476</v>
      </c>
      <c r="U43" s="91"/>
      <c r="V43" s="421">
        <v>29.411418646345418474373010140</v>
      </c>
      <c r="W43" s="420">
        <v>-100</v>
      </c>
      <c r="X43" s="91"/>
      <c r="Y43" s="421">
        <v>26.716820350375959083684903830</v>
      </c>
      <c r="Z43" s="420">
        <v>58.672485693944352716239391950</v>
      </c>
      <c r="AA43" s="91">
        <v>47.201464754999407132056918580</v>
      </c>
      <c r="AB43" s="421">
        <v>56.687788915643546940684263640</v>
      </c>
    </row>
    <row r="44" ht="18" customHeight="1">
      <c r="A44" s="58"/>
      <c r="B44" s="1044" t="s">
        <v>75</v>
      </c>
      <c r="C44" s="1044"/>
      <c r="D44" s="457">
        <v>48.954791509918864999008875795</v>
      </c>
      <c r="E44" s="458"/>
      <c r="F44" s="459">
        <v>72.270825265455500052449437671</v>
      </c>
      <c r="G44" s="457">
        <v>12.409284999099834302779153</v>
      </c>
      <c r="H44" s="458"/>
      <c r="I44" s="459">
        <v>8.090949206403741347877847679</v>
      </c>
      <c r="J44" s="457">
        <v>0</v>
      </c>
      <c r="K44" s="458"/>
      <c r="L44" s="459">
        <v>6.7642310762618334083707812658</v>
      </c>
      <c r="M44" s="457">
        <v>75.908320861698567673246662527</v>
      </c>
      <c r="N44" s="458">
        <v>63.845844777817757671794772671</v>
      </c>
      <c r="O44" s="459">
        <v>87.12600554812107480869806656</v>
      </c>
      <c r="P44" s="5"/>
      <c r="Q44" s="430">
        <v>38.424077135634938397742231390</v>
      </c>
      <c r="R44" s="431"/>
      <c r="S44" s="432">
        <v>68.663989780367599139688814950</v>
      </c>
      <c r="T44" s="430">
        <v>79.58517773224989203679267300</v>
      </c>
      <c r="U44" s="431"/>
      <c r="V44" s="432">
        <v>43.436421978557543957380445780</v>
      </c>
      <c r="W44" s="430">
        <v>-100</v>
      </c>
      <c r="X44" s="431"/>
      <c r="Y44" s="432">
        <v>24.023461759499650074912352710</v>
      </c>
      <c r="Z44" s="430">
        <v>71.264455805757682378064435760</v>
      </c>
      <c r="AA44" s="431">
        <v>58.236044332494723343574376260</v>
      </c>
      <c r="AB44" s="432">
        <v>61.512607751662131190598288400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v>53.326880626749112021173630051</v>
      </c>
      <c r="E46" s="494"/>
      <c r="F46" s="495">
        <v>82.49362955411405676369285148</v>
      </c>
      <c r="G46" s="493">
        <v>18.129985303736493264474343906</v>
      </c>
      <c r="H46" s="494"/>
      <c r="I46" s="495">
        <v>14.703584335942557660777367333</v>
      </c>
      <c r="J46" s="493">
        <v>0</v>
      </c>
      <c r="K46" s="494"/>
      <c r="L46" s="495">
        <v>6.8553234879552690986469633888</v>
      </c>
      <c r="M46" s="493">
        <v>94.13667012197519254882916187</v>
      </c>
      <c r="N46" s="494">
        <v>80.31838104911733329168515855</v>
      </c>
      <c r="O46" s="495">
        <v>104.0525373780118835231171821</v>
      </c>
      <c r="P46" s="93"/>
      <c r="Q46" s="479">
        <v>25.071910396516819605060934450</v>
      </c>
      <c r="R46" s="480"/>
      <c r="S46" s="481">
        <v>75.564088997843894503633521470</v>
      </c>
      <c r="T46" s="479">
        <v>18.806099287035953911769762440</v>
      </c>
      <c r="U46" s="480"/>
      <c r="V46" s="481">
        <v>30.276697443424349331434317830</v>
      </c>
      <c r="W46" s="479">
        <v>-100</v>
      </c>
      <c r="X46" s="480"/>
      <c r="Y46" s="481">
        <v>22.887580362748370757974585350</v>
      </c>
      <c r="Z46" s="479">
        <v>54.961864002502275914678341160</v>
      </c>
      <c r="AA46" s="480">
        <v>58.680847243185306438880822300</v>
      </c>
      <c r="AB46" s="481">
        <v>62.957100927748303254287067540</v>
      </c>
    </row>
    <row r="47" ht="18" customHeight="1">
      <c r="A47" s="58"/>
      <c r="B47" s="1046" t="s">
        <v>51</v>
      </c>
      <c r="C47" s="1046"/>
      <c r="D47" s="276">
        <v>50.937066957272331246326487412</v>
      </c>
      <c r="E47" s="94"/>
      <c r="F47" s="277">
        <v>80.82449785550616769679672748</v>
      </c>
      <c r="G47" s="276">
        <v>13.927904933197922295561195793</v>
      </c>
      <c r="H47" s="94"/>
      <c r="I47" s="277">
        <v>16.033465027947829524885068636</v>
      </c>
      <c r="J47" s="276">
        <v>0</v>
      </c>
      <c r="K47" s="94"/>
      <c r="L47" s="277">
        <v>7.2611900299948922385320498076</v>
      </c>
      <c r="M47" s="276">
        <v>93.36926763562096007900436791</v>
      </c>
      <c r="N47" s="94">
        <v>79.059170198886798958043602595</v>
      </c>
      <c r="O47" s="277">
        <v>104.11915291344888946021384582</v>
      </c>
      <c r="P47" s="5"/>
      <c r="Q47" s="271">
        <v>5.697537101723562361282990200</v>
      </c>
      <c r="R47" s="92"/>
      <c r="S47" s="272">
        <v>57.141374197860989351735834720</v>
      </c>
      <c r="T47" s="271">
        <v>-22.813556968405282776745532230</v>
      </c>
      <c r="U47" s="92"/>
      <c r="V47" s="272">
        <v>41.628384068399817366102055790</v>
      </c>
      <c r="W47" s="271">
        <v>0</v>
      </c>
      <c r="X47" s="92"/>
      <c r="Y47" s="272">
        <v>21.994769436717510119434317580</v>
      </c>
      <c r="Z47" s="271">
        <v>39.180500063654680239929469640</v>
      </c>
      <c r="AA47" s="92">
        <v>53.883487331088949907571241900</v>
      </c>
      <c r="AB47" s="272">
        <v>51.540588095285934589517602670</v>
      </c>
    </row>
    <row r="48" ht="18" customHeight="1">
      <c r="A48" s="58"/>
      <c r="B48" s="1047" t="s">
        <v>76</v>
      </c>
      <c r="C48" s="1047"/>
      <c r="D48" s="443">
        <v>52.186504091794851503352779732</v>
      </c>
      <c r="E48" s="444"/>
      <c r="F48" s="445">
        <v>81.68997355108062869444656956</v>
      </c>
      <c r="G48" s="443">
        <v>16.124827364538987607720282365</v>
      </c>
      <c r="H48" s="444"/>
      <c r="I48" s="445">
        <v>15.343897261722873743495890183</v>
      </c>
      <c r="J48" s="443">
        <v>0</v>
      </c>
      <c r="K48" s="444"/>
      <c r="L48" s="445">
        <v>7.0507407119002728326657087017</v>
      </c>
      <c r="M48" s="443">
        <v>93.76718003595278432261722404</v>
      </c>
      <c r="N48" s="444">
        <v>79.7120943434507797236355205</v>
      </c>
      <c r="O48" s="445">
        <v>104.08461152470377527060816833</v>
      </c>
      <c r="P48" s="93"/>
      <c r="Q48" s="273">
        <v>14.912402272332625427499402550</v>
      </c>
      <c r="R48" s="274"/>
      <c r="S48" s="275">
        <v>65.999392780349672813699479440</v>
      </c>
      <c r="T48" s="273">
        <v>-3.1676922096229429382257255800</v>
      </c>
      <c r="U48" s="274"/>
      <c r="V48" s="275">
        <v>35.743298257545530006441186600</v>
      </c>
      <c r="W48" s="273">
        <v>-100</v>
      </c>
      <c r="X48" s="274"/>
      <c r="Y48" s="275">
        <v>22.296347021224607814634900890</v>
      </c>
      <c r="Z48" s="273">
        <v>46.702272215457785543228311390</v>
      </c>
      <c r="AA48" s="274">
        <v>56.310027173609525878794675530</v>
      </c>
      <c r="AB48" s="275">
        <v>57.037944866306449482042144260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64.099876948318293683347005742</v>
      </c>
      <c r="E50" s="483"/>
      <c r="F50" s="484">
        <v>75.604588695462594751640477887</v>
      </c>
      <c r="G50" s="482">
        <v>17.049630844954881050041017227</v>
      </c>
      <c r="H50" s="483"/>
      <c r="I50" s="484">
        <v>10.152244231174845396835299825</v>
      </c>
      <c r="J50" s="482">
        <v>0</v>
      </c>
      <c r="K50" s="483"/>
      <c r="L50" s="484">
        <v>6.3461548102633402305654708907</v>
      </c>
      <c r="M50" s="482">
        <v>81.14950779327317473338802297</v>
      </c>
      <c r="N50" s="483">
        <v>68.502244106862231534834992145</v>
      </c>
      <c r="O50" s="484">
        <v>92.10298773690078037904124861</v>
      </c>
      <c r="P50" s="93"/>
      <c r="Q50" s="468">
        <v>67.503691178862691508167061770</v>
      </c>
      <c r="R50" s="469"/>
      <c r="S50" s="470">
        <v>66.575219328215110099801920850</v>
      </c>
      <c r="T50" s="468">
        <v>72.765718679161133276165045630</v>
      </c>
      <c r="U50" s="469"/>
      <c r="V50" s="470">
        <v>57.262752490175282482524407590</v>
      </c>
      <c r="W50" s="468">
        <v>-100</v>
      </c>
      <c r="X50" s="469"/>
      <c r="Y50" s="470">
        <v>13.591382105220438520165429500</v>
      </c>
      <c r="Z50" s="468">
        <v>62.755304555709561021108880670</v>
      </c>
      <c r="AA50" s="469">
        <v>57.993601303602055217974568690</v>
      </c>
      <c r="AB50" s="470">
        <v>60.374129521675010245200119230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5.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22">
    <pageSetUpPr fitToPage="1"/>
  </sheetPr>
  <dimension ref="A1:AD94"/>
  <sheetViews>
    <sheetView showGridLines="0" zoomScale="85" workbookViewId="0"/>
  </sheetViews>
  <sheetFormatPr defaultRowHeight="12.75"/>
  <cols>
    <col min="1" max="1" width="2.7109375" customWidth="1"/>
    <col min="2" max="2" width="6.7109375" customWidth="1"/>
    <col min="3" max="3" width="6.140625" style="26" customWidth="1"/>
    <col min="4" max="15" width="7.42578125" customWidth="1"/>
    <col min="16" max="16" width="1.42578125" customWidth="1"/>
    <col min="17" max="28" width="7.42578125" customWidth="1"/>
    <col min="29" max="29" width="3.5703125" customWidth="1"/>
    <col min="30" max="42" width="9.140625" style="236" customWidth="1"/>
  </cols>
  <sheetData>
    <row r="1" ht="30">
      <c r="A1" s="628"/>
      <c r="B1" s="656" t="s">
        <v>157</v>
      </c>
      <c r="Y1" s="5"/>
      <c r="AB1" s="685"/>
      <c r="AD1" s="236"/>
    </row>
    <row r="2" ht="15" customHeight="1">
      <c r="A2" s="11"/>
      <c r="B2" s="11" t="s">
        <v>170</v>
      </c>
    </row>
    <row r="3" ht="17.1" customHeight="1">
      <c r="A3" s="11"/>
      <c r="B3" s="11" t="s">
        <v>171</v>
      </c>
      <c r="R3" s="1040" t="s">
        <v>259</v>
      </c>
      <c r="S3" s="1040"/>
      <c r="T3" s="1040"/>
      <c r="U3" s="1040"/>
      <c r="V3" s="1040"/>
      <c r="W3" s="1040"/>
      <c r="X3" s="1040"/>
      <c r="Y3" s="1040"/>
      <c r="Z3" s="1040"/>
      <c r="AA3" s="1040"/>
      <c r="AB3" s="1040"/>
    </row>
    <row r="4" ht="19.5" customHeight="1">
      <c r="A4" s="4"/>
      <c r="B4" s="211" t="s">
        <v>172</v>
      </c>
      <c r="C4" s="5"/>
      <c r="D4" s="5"/>
      <c r="E4" s="5"/>
      <c r="F4" s="5"/>
      <c r="G4" s="5"/>
      <c r="H4" s="212"/>
      <c r="I4" s="212"/>
      <c r="J4" s="212"/>
      <c r="K4" s="212"/>
      <c r="L4" s="212"/>
      <c r="M4" s="212"/>
      <c r="N4" s="212"/>
      <c r="O4" s="212"/>
      <c r="P4" s="212"/>
      <c r="Q4" s="212"/>
      <c r="R4" s="212"/>
      <c r="S4" s="212"/>
      <c r="T4" s="212"/>
      <c r="U4" s="4"/>
      <c r="V4" s="4"/>
    </row>
    <row r="5" ht="12.75" customHeight="1"/>
    <row r="6" ht="15.75">
      <c r="D6" s="978" t="s">
        <v>45</v>
      </c>
      <c r="E6" s="978"/>
      <c r="F6" s="978"/>
      <c r="G6" s="978"/>
      <c r="H6" s="978"/>
      <c r="I6" s="978"/>
      <c r="J6" s="978"/>
      <c r="K6" s="978"/>
      <c r="L6" s="978"/>
      <c r="M6" s="978"/>
      <c r="N6" s="978"/>
      <c r="O6" s="978"/>
      <c r="Q6" s="960" t="s">
        <v>70</v>
      </c>
      <c r="R6" s="960"/>
      <c r="S6" s="960"/>
      <c r="T6" s="960"/>
      <c r="U6" s="960"/>
      <c r="V6" s="960"/>
      <c r="W6" s="960"/>
      <c r="X6" s="960"/>
      <c r="Y6" s="960"/>
      <c r="Z6" s="960"/>
      <c r="AA6" s="960"/>
      <c r="AB6" s="960"/>
    </row>
    <row r="7" ht="15.75">
      <c r="D7" s="283" t="s">
        <v>11</v>
      </c>
      <c r="E7" s="283"/>
      <c r="F7" s="283"/>
      <c r="G7" s="283" t="s">
        <v>13</v>
      </c>
      <c r="H7" s="283"/>
      <c r="I7" s="283"/>
      <c r="J7" s="283" t="s">
        <v>14</v>
      </c>
      <c r="K7" s="283"/>
      <c r="L7" s="283"/>
      <c r="M7" s="283" t="s">
        <v>12</v>
      </c>
      <c r="N7" s="283"/>
      <c r="O7" s="283"/>
      <c r="Q7" s="283" t="s">
        <v>11</v>
      </c>
      <c r="R7" s="283"/>
      <c r="S7" s="283"/>
      <c r="T7" s="283" t="s">
        <v>13</v>
      </c>
      <c r="U7" s="283"/>
      <c r="V7" s="283"/>
      <c r="W7" s="283" t="s">
        <v>14</v>
      </c>
      <c r="X7" s="283"/>
      <c r="Y7" s="283"/>
      <c r="Z7" s="283" t="s">
        <v>12</v>
      </c>
      <c r="AA7" s="283"/>
      <c r="AB7" s="283"/>
    </row>
    <row r="8" ht="27" customHeight="1">
      <c r="A8" s="57"/>
      <c r="B8" s="1041"/>
      <c r="C8" s="1041"/>
      <c r="D8" s="412" t="s">
        <v>25</v>
      </c>
      <c r="E8" s="413" t="s">
        <v>15</v>
      </c>
      <c r="F8" s="414" t="s">
        <v>26</v>
      </c>
      <c r="G8" s="412" t="s">
        <v>25</v>
      </c>
      <c r="H8" s="413" t="s">
        <v>15</v>
      </c>
      <c r="I8" s="414" t="s">
        <v>26</v>
      </c>
      <c r="J8" s="412" t="s">
        <v>25</v>
      </c>
      <c r="K8" s="413" t="s">
        <v>15</v>
      </c>
      <c r="L8" s="414" t="s">
        <v>26</v>
      </c>
      <c r="M8" s="412" t="s">
        <v>25</v>
      </c>
      <c r="N8" s="413" t="s">
        <v>15</v>
      </c>
      <c r="O8" s="414" t="s">
        <v>26</v>
      </c>
      <c r="P8" s="63"/>
      <c r="Q8" s="412" t="s">
        <v>25</v>
      </c>
      <c r="R8" s="413" t="s">
        <v>15</v>
      </c>
      <c r="S8" s="414" t="s">
        <v>26</v>
      </c>
      <c r="T8" s="412" t="s">
        <v>25</v>
      </c>
      <c r="U8" s="413" t="s">
        <v>15</v>
      </c>
      <c r="V8" s="414" t="s">
        <v>26</v>
      </c>
      <c r="W8" s="412" t="s">
        <v>25</v>
      </c>
      <c r="X8" s="413" t="s">
        <v>15</v>
      </c>
      <c r="Y8" s="414" t="s">
        <v>26</v>
      </c>
      <c r="Z8" s="412" t="s">
        <v>25</v>
      </c>
      <c r="AA8" s="413" t="s">
        <v>15</v>
      </c>
      <c r="AB8" s="414" t="s">
        <v>26</v>
      </c>
    </row>
    <row r="9" ht="6" customHeight="1">
      <c r="A9" s="112"/>
      <c r="B9" s="114"/>
      <c r="C9" s="114"/>
      <c r="D9" s="113"/>
      <c r="E9" s="113"/>
      <c r="F9" s="113"/>
      <c r="G9" s="113"/>
      <c r="H9" s="113"/>
      <c r="I9" s="113"/>
      <c r="J9" s="113"/>
      <c r="K9" s="113"/>
      <c r="L9" s="113"/>
      <c r="M9" s="113"/>
      <c r="N9" s="113"/>
      <c r="O9" s="113"/>
      <c r="P9" s="115"/>
      <c r="Q9" s="113"/>
      <c r="R9" s="113"/>
      <c r="S9" s="113"/>
      <c r="T9" s="113"/>
      <c r="U9" s="113"/>
      <c r="V9" s="113"/>
      <c r="W9" s="113"/>
      <c r="X9" s="113"/>
      <c r="Y9" s="113"/>
      <c r="Z9" s="113"/>
      <c r="AA9" s="113"/>
      <c r="AB9" s="113"/>
      <c r="AC9" s="9"/>
    </row>
    <row r="10" ht="18" customHeight="1">
      <c r="A10" s="112"/>
      <c r="B10" s="973" t="s">
        <v>22</v>
      </c>
      <c r="C10" s="973"/>
      <c r="D10" s="973"/>
      <c r="E10" s="973"/>
      <c r="F10" s="973"/>
      <c r="G10" s="973"/>
      <c r="H10" s="973"/>
      <c r="I10" s="973"/>
      <c r="J10" s="973"/>
      <c r="K10" s="973"/>
      <c r="L10" s="973"/>
      <c r="M10" s="973"/>
      <c r="N10" s="973"/>
      <c r="O10" s="973"/>
      <c r="P10" s="411"/>
      <c r="Q10" s="971"/>
      <c r="R10" s="971"/>
      <c r="S10" s="971"/>
      <c r="T10" s="971"/>
      <c r="U10" s="971"/>
      <c r="V10" s="971"/>
      <c r="W10" s="971"/>
      <c r="X10" s="971"/>
      <c r="Y10" s="971"/>
      <c r="Z10" s="971"/>
      <c r="AA10" s="971"/>
      <c r="AB10" s="971"/>
      <c r="AC10" s="9"/>
    </row>
    <row r="11" ht="18" customHeight="1">
      <c r="A11" s="58"/>
      <c r="B11" s="1042" t="s">
        <v>43</v>
      </c>
      <c r="C11" s="1042"/>
      <c r="D11" s="427">
        <v>30.386893919896298667076424340</v>
      </c>
      <c r="E11" s="428"/>
      <c r="F11" s="429">
        <v>54.603550295857988165680473420</v>
      </c>
      <c r="G11" s="427">
        <v>7.9041053548863204625343300300</v>
      </c>
      <c r="H11" s="428"/>
      <c r="I11" s="429">
        <v>5.1045364891518737672583826500</v>
      </c>
      <c r="J11" s="427">
        <v>0</v>
      </c>
      <c r="K11" s="428"/>
      <c r="L11" s="429">
        <v>5.5857988165680473372781065100</v>
      </c>
      <c r="M11" s="427">
        <v>59.742380261248185776487663280</v>
      </c>
      <c r="N11" s="428">
        <v>52.729379054680259499536607970</v>
      </c>
      <c r="O11" s="429">
        <v>65.294871794871794871794871790</v>
      </c>
      <c r="P11" s="5"/>
      <c r="Q11" s="427"/>
      <c r="R11" s="428"/>
      <c r="S11" s="429">
        <v>63.424490318277230530694043290</v>
      </c>
      <c r="T11" s="427"/>
      <c r="U11" s="428"/>
      <c r="V11" s="429">
        <v>-31.923110153489673286143177880</v>
      </c>
      <c r="W11" s="427"/>
      <c r="X11" s="428"/>
      <c r="Y11" s="429">
        <v>-4.9473981607445284265841538600</v>
      </c>
      <c r="Z11" s="427">
        <v>99.00794106487354705604256453</v>
      </c>
      <c r="AA11" s="428">
        <v>42.994475843944497933738101480</v>
      </c>
      <c r="AB11" s="429">
        <v>39.571376698363358279532917970</v>
      </c>
    </row>
    <row r="12" ht="18" customHeight="1">
      <c r="A12" s="58"/>
      <c r="B12" s="1043" t="s">
        <v>46</v>
      </c>
      <c r="C12" s="1043"/>
      <c r="D12" s="420">
        <v>36.923781729496044764618750390</v>
      </c>
      <c r="E12" s="91"/>
      <c r="F12" s="421">
        <v>60.655818540433925049309664740</v>
      </c>
      <c r="G12" s="420">
        <v>6.7360953155161703286804477100</v>
      </c>
      <c r="H12" s="91"/>
      <c r="I12" s="421">
        <v>4.5128205128205128205128205200</v>
      </c>
      <c r="J12" s="420">
        <v>0</v>
      </c>
      <c r="K12" s="91"/>
      <c r="L12" s="421">
        <v>5.314595660749506903353057200</v>
      </c>
      <c r="M12" s="420">
        <v>68.740928882438316400580551520</v>
      </c>
      <c r="N12" s="91">
        <v>60.620945319740500463392029660</v>
      </c>
      <c r="O12" s="421">
        <v>70.484220907297830374753451680</v>
      </c>
      <c r="P12" s="5"/>
      <c r="Q12" s="420"/>
      <c r="R12" s="91"/>
      <c r="S12" s="421">
        <v>58.203581688559732730301513130</v>
      </c>
      <c r="T12" s="420"/>
      <c r="U12" s="91"/>
      <c r="V12" s="421">
        <v>-23.425133070943456789581111950</v>
      </c>
      <c r="W12" s="420"/>
      <c r="X12" s="91"/>
      <c r="Y12" s="421">
        <v>-10.941084170249621930101690880</v>
      </c>
      <c r="Z12" s="420">
        <v>107.89848643016394746353025421</v>
      </c>
      <c r="AA12" s="91">
        <v>39.030924567241985645143285620</v>
      </c>
      <c r="AB12" s="421">
        <v>40.402013567131420884454338920</v>
      </c>
    </row>
    <row r="13" ht="18" customHeight="1">
      <c r="A13" s="58"/>
      <c r="B13" s="1043" t="s">
        <v>47</v>
      </c>
      <c r="C13" s="1043"/>
      <c r="D13" s="420">
        <v>40.770668108815381614761853960</v>
      </c>
      <c r="E13" s="91"/>
      <c r="F13" s="421">
        <v>65.398422090729783037475345220</v>
      </c>
      <c r="G13" s="420">
        <v>7.2216130214018734455934560500</v>
      </c>
      <c r="H13" s="91"/>
      <c r="I13" s="421">
        <v>4.9753451676528599605522682500</v>
      </c>
      <c r="J13" s="420">
        <v>0.1301191535387724945151974100</v>
      </c>
      <c r="K13" s="91"/>
      <c r="L13" s="421">
        <v>5.1972386587771203155818540500</v>
      </c>
      <c r="M13" s="420">
        <v>73.929608127721335268505079830</v>
      </c>
      <c r="N13" s="91">
        <v>66.292863762743280815569972200</v>
      </c>
      <c r="O13" s="421">
        <v>75.566074950690335305719921100</v>
      </c>
      <c r="P13" s="184"/>
      <c r="Q13" s="420"/>
      <c r="R13" s="91"/>
      <c r="S13" s="421">
        <v>62.270231109877219541818900260</v>
      </c>
      <c r="T13" s="420"/>
      <c r="U13" s="91"/>
      <c r="V13" s="421">
        <v>-28.395929455459395482212599760</v>
      </c>
      <c r="W13" s="420"/>
      <c r="X13" s="91"/>
      <c r="Y13" s="421">
        <v>-11.974188239908055471200397210</v>
      </c>
      <c r="Z13" s="420">
        <v>93.62685099488000617710768987</v>
      </c>
      <c r="AA13" s="91">
        <v>37.082101991618555230368155630</v>
      </c>
      <c r="AB13" s="421">
        <v>42.171567948087261954175848060</v>
      </c>
    </row>
    <row r="14" ht="18" customHeight="1">
      <c r="A14" s="58"/>
      <c r="B14" s="1043" t="s">
        <v>48</v>
      </c>
      <c r="C14" s="1043"/>
      <c r="D14" s="420">
        <v>41.174538877755132672398247670</v>
      </c>
      <c r="E14" s="91"/>
      <c r="F14" s="421">
        <v>66.160749506903353057199211100</v>
      </c>
      <c r="G14" s="420">
        <v>7.985885538334155033436990690</v>
      </c>
      <c r="H14" s="91"/>
      <c r="I14" s="421">
        <v>5.5502958579881656804733727900</v>
      </c>
      <c r="J14" s="420">
        <v>0.257609210914005001078612600</v>
      </c>
      <c r="K14" s="91"/>
      <c r="L14" s="421">
        <v>5.2228796844181459566074950700</v>
      </c>
      <c r="M14" s="420">
        <v>75.253991291727140783744557330</v>
      </c>
      <c r="N14" s="91">
        <v>67.608897126969416126042632070</v>
      </c>
      <c r="O14" s="421">
        <v>76.931952662721893491124260360</v>
      </c>
      <c r="P14" s="5"/>
      <c r="Q14" s="420"/>
      <c r="R14" s="91"/>
      <c r="S14" s="421">
        <v>62.336495235286873103258792240</v>
      </c>
      <c r="T14" s="420"/>
      <c r="U14" s="91"/>
      <c r="V14" s="421">
        <v>-28.322445661441405739002679760</v>
      </c>
      <c r="W14" s="420"/>
      <c r="X14" s="91"/>
      <c r="Y14" s="421">
        <v>-14.298019603950252529743031800</v>
      </c>
      <c r="Z14" s="420">
        <v>87.87046507899043755719502687</v>
      </c>
      <c r="AA14" s="91">
        <v>34.573724738660115247093876590</v>
      </c>
      <c r="AB14" s="421">
        <v>40.932993502354773646119975790</v>
      </c>
    </row>
    <row r="15" ht="18" customHeight="1">
      <c r="A15" s="58"/>
      <c r="B15" s="1043" t="s">
        <v>49</v>
      </c>
      <c r="C15" s="1043"/>
      <c r="D15" s="420">
        <v>43.890959228535976590708860040</v>
      </c>
      <c r="E15" s="91"/>
      <c r="F15" s="421">
        <v>63.918145956607495069033530620</v>
      </c>
      <c r="G15" s="420">
        <v>9.564298578158585943647005320</v>
      </c>
      <c r="H15" s="91"/>
      <c r="I15" s="421">
        <v>6.655818540433925049309664700</v>
      </c>
      <c r="J15" s="420">
        <v>0.2882391352321765626852522200</v>
      </c>
      <c r="K15" s="91"/>
      <c r="L15" s="421">
        <v>5.7672583826429980276134122300</v>
      </c>
      <c r="M15" s="420">
        <v>73.185776487663280116110304790</v>
      </c>
      <c r="N15" s="91">
        <v>66.515291936978683966635773860</v>
      </c>
      <c r="O15" s="421">
        <v>76.343195266272189349112426040</v>
      </c>
      <c r="P15" s="184"/>
      <c r="Q15" s="420"/>
      <c r="R15" s="91"/>
      <c r="S15" s="421">
        <v>61.52456687552621720576921500</v>
      </c>
      <c r="T15" s="420"/>
      <c r="U15" s="91"/>
      <c r="V15" s="421">
        <v>-28.688425270001877002356919390</v>
      </c>
      <c r="W15" s="420"/>
      <c r="X15" s="91"/>
      <c r="Y15" s="421">
        <v>-7.7157776765108325154914183400</v>
      </c>
      <c r="Z15" s="420">
        <v>83.51349602969694366252866148</v>
      </c>
      <c r="AA15" s="91">
        <v>32.432978474164545954746128010</v>
      </c>
      <c r="AB15" s="421">
        <v>38.425168500731585240418997320</v>
      </c>
    </row>
    <row r="16" ht="18" customHeight="1">
      <c r="A16" s="58"/>
      <c r="B16" s="1044" t="s">
        <v>75</v>
      </c>
      <c r="C16" s="1044"/>
      <c r="D16" s="430"/>
      <c r="E16" s="431"/>
      <c r="F16" s="432">
        <v>62.147337278106508875739644980</v>
      </c>
      <c r="G16" s="430"/>
      <c r="H16" s="431"/>
      <c r="I16" s="432">
        <v>5.3597633136094674556213017800</v>
      </c>
      <c r="J16" s="430"/>
      <c r="K16" s="431"/>
      <c r="L16" s="432">
        <v>5.4175542406311637080867850100</v>
      </c>
      <c r="M16" s="430">
        <v>70.170537010159651669085631350</v>
      </c>
      <c r="N16" s="431">
        <v>62.753475440222428174235403150</v>
      </c>
      <c r="O16" s="432">
        <v>72.924063116370808678500986190</v>
      </c>
      <c r="P16" s="5"/>
      <c r="Q16" s="430"/>
      <c r="R16" s="431"/>
      <c r="S16" s="432">
        <v>61.466710661532638556986502280</v>
      </c>
      <c r="T16" s="430"/>
      <c r="U16" s="431"/>
      <c r="V16" s="432">
        <v>-28.454794767047508453196783840</v>
      </c>
      <c r="W16" s="430"/>
      <c r="X16" s="431"/>
      <c r="Y16" s="432">
        <v>-10.000887257753992243175938850</v>
      </c>
      <c r="Z16" s="629">
        <v>93.39549269251863006306871801</v>
      </c>
      <c r="AA16" s="214">
        <v>36.735803493749880664331038990</v>
      </c>
      <c r="AB16" s="630">
        <v>40.246628125352297097168378500</v>
      </c>
    </row>
    <row r="17" ht="6" customHeight="1">
      <c r="A17" s="58"/>
      <c r="B17" s="631"/>
      <c r="C17" s="631"/>
      <c r="D17" s="91"/>
      <c r="E17" s="91"/>
      <c r="F17" s="91"/>
      <c r="G17" s="91"/>
      <c r="H17" s="91"/>
      <c r="I17" s="91"/>
      <c r="J17" s="91"/>
      <c r="K17" s="91"/>
      <c r="L17" s="91"/>
      <c r="M17" s="91"/>
      <c r="N17" s="91"/>
      <c r="O17" s="91"/>
      <c r="P17" s="5"/>
      <c r="Q17" s="91"/>
      <c r="R17" s="91"/>
      <c r="S17" s="91"/>
      <c r="T17" s="91"/>
      <c r="U17" s="91"/>
      <c r="V17" s="91"/>
      <c r="W17" s="91"/>
      <c r="X17" s="91"/>
      <c r="Y17" s="91"/>
      <c r="Z17" s="632"/>
      <c r="AA17" s="632"/>
      <c r="AB17" s="632"/>
      <c r="AC17" s="4"/>
    </row>
    <row r="18" ht="18" customHeight="1">
      <c r="A18" s="58"/>
      <c r="B18" s="1045" t="s">
        <v>50</v>
      </c>
      <c r="C18" s="1045"/>
      <c r="D18" s="479"/>
      <c r="E18" s="480"/>
      <c r="F18" s="481">
        <v>69.103047895500725689404934740</v>
      </c>
      <c r="G18" s="479"/>
      <c r="H18" s="480"/>
      <c r="I18" s="481">
        <v>9.773584905660377358490566050</v>
      </c>
      <c r="J18" s="479"/>
      <c r="K18" s="480"/>
      <c r="L18" s="481">
        <v>5.9845186260280599903241412700</v>
      </c>
      <c r="M18" s="479">
        <v>78.640085439658241367034531860</v>
      </c>
      <c r="N18" s="480">
        <v>74.853375767219822686974312340</v>
      </c>
      <c r="O18" s="481">
        <v>84.85824866956942428640541848</v>
      </c>
      <c r="P18" s="184"/>
      <c r="Q18" s="479"/>
      <c r="R18" s="480"/>
      <c r="S18" s="481">
        <v>62.446832161267849706402188180</v>
      </c>
      <c r="T18" s="479"/>
      <c r="U18" s="480"/>
      <c r="V18" s="481">
        <v>-17.121184628957494077189280430</v>
      </c>
      <c r="W18" s="479"/>
      <c r="X18" s="480"/>
      <c r="Y18" s="481">
        <v>0.2684823608533981249785718900</v>
      </c>
      <c r="Z18" s="479">
        <v>82.50002335270393623724148095</v>
      </c>
      <c r="AA18" s="480">
        <v>35.789638433411793993457878960</v>
      </c>
      <c r="AB18" s="481">
        <v>40.732771473415596937221528900</v>
      </c>
    </row>
    <row r="19" ht="18" customHeight="1">
      <c r="A19" s="58"/>
      <c r="B19" s="1046" t="s">
        <v>51</v>
      </c>
      <c r="C19" s="1046"/>
      <c r="D19" s="271"/>
      <c r="E19" s="92"/>
      <c r="F19" s="272">
        <v>70.671597633136094674556213070</v>
      </c>
      <c r="G19" s="271"/>
      <c r="H19" s="92"/>
      <c r="I19" s="272">
        <v>10.116370808678500986193293890</v>
      </c>
      <c r="J19" s="271"/>
      <c r="K19" s="92"/>
      <c r="L19" s="272">
        <v>5.6469428007889546351084812700</v>
      </c>
      <c r="M19" s="271">
        <v>79.58998548621190130624092888</v>
      </c>
      <c r="N19" s="92">
        <v>77.038924930491195551436515290</v>
      </c>
      <c r="O19" s="272">
        <v>86.43589743589743589743589744</v>
      </c>
      <c r="P19" s="5"/>
      <c r="Q19" s="271"/>
      <c r="R19" s="92"/>
      <c r="S19" s="272">
        <v>57.629267098064539178879613310</v>
      </c>
      <c r="T19" s="271"/>
      <c r="U19" s="92"/>
      <c r="V19" s="272">
        <v>-15.061991661874349390238620170</v>
      </c>
      <c r="W19" s="271"/>
      <c r="X19" s="92"/>
      <c r="Y19" s="272">
        <v>-10.660385271121150027410393340</v>
      </c>
      <c r="Z19" s="271">
        <v>71.865429824172092624749534220</v>
      </c>
      <c r="AA19" s="92">
        <v>39.639949039684000055012518840</v>
      </c>
      <c r="AB19" s="272">
        <v>37.064109805804218013311211980</v>
      </c>
    </row>
    <row r="20" ht="18" customHeight="1">
      <c r="A20" s="58"/>
      <c r="B20" s="1047" t="s">
        <v>76</v>
      </c>
      <c r="C20" s="1047"/>
      <c r="D20" s="273"/>
      <c r="E20" s="274"/>
      <c r="F20" s="275">
        <v>69.879853479853479853479853500</v>
      </c>
      <c r="G20" s="273"/>
      <c r="H20" s="274"/>
      <c r="I20" s="275">
        <v>9.943345543345543345543345550</v>
      </c>
      <c r="J20" s="273"/>
      <c r="K20" s="274"/>
      <c r="L20" s="275">
        <v>5.8173382173382173382173382200</v>
      </c>
      <c r="M20" s="273">
        <v>79.110512129380053908355795150</v>
      </c>
      <c r="N20" s="274">
        <v>75.935742971887550200803212850</v>
      </c>
      <c r="O20" s="275">
        <v>85.63956043956043956043956044</v>
      </c>
      <c r="P20" s="184"/>
      <c r="Q20" s="273"/>
      <c r="R20" s="274"/>
      <c r="S20" s="275">
        <v>59.959073554048777882430747370</v>
      </c>
      <c r="T20" s="273"/>
      <c r="U20" s="274"/>
      <c r="V20" s="275">
        <v>-16.100111097909859869852213260</v>
      </c>
      <c r="W20" s="273"/>
      <c r="X20" s="274"/>
      <c r="Y20" s="275">
        <v>-5.3255233521111569101924244200</v>
      </c>
      <c r="Z20" s="273">
        <v>77.117932963533925977697563100</v>
      </c>
      <c r="AA20" s="274">
        <v>37.696728596591711348182392640</v>
      </c>
      <c r="AB20" s="275">
        <v>38.846177672000705608196722660</v>
      </c>
    </row>
    <row r="21" ht="6" customHeight="1">
      <c r="A21" s="58"/>
      <c r="B21" s="631"/>
      <c r="C21" s="631"/>
      <c r="D21" s="91"/>
      <c r="E21" s="91"/>
      <c r="F21" s="91"/>
      <c r="G21" s="91"/>
      <c r="H21" s="91"/>
      <c r="I21" s="91"/>
      <c r="J21" s="91"/>
      <c r="K21" s="91"/>
      <c r="L21" s="91"/>
      <c r="M21" s="91"/>
      <c r="N21" s="91"/>
      <c r="O21" s="91"/>
      <c r="P21" s="5"/>
      <c r="Q21" s="91"/>
      <c r="R21" s="91"/>
      <c r="S21" s="91"/>
      <c r="T21" s="91"/>
      <c r="U21" s="91"/>
      <c r="V21" s="91"/>
      <c r="W21" s="91"/>
      <c r="X21" s="91"/>
      <c r="Y21" s="91"/>
      <c r="Z21" s="91"/>
      <c r="AA21" s="91"/>
      <c r="AB21" s="91"/>
    </row>
    <row r="22" ht="18" customHeight="1">
      <c r="A22" s="58"/>
      <c r="B22" s="982" t="s">
        <v>12</v>
      </c>
      <c r="C22" s="982"/>
      <c r="D22" s="468">
        <v>56.483704974271012006861063460</v>
      </c>
      <c r="E22" s="469"/>
      <c r="F22" s="470">
        <v>64.006044048961620698209152090</v>
      </c>
      <c r="G22" s="468">
        <v>12.116638078902229845626072040</v>
      </c>
      <c r="H22" s="469"/>
      <c r="I22" s="470">
        <v>7.1049697790474372470860627800</v>
      </c>
      <c r="J22" s="468">
        <v>0.2607204116638078902229845600</v>
      </c>
      <c r="K22" s="469"/>
      <c r="L22" s="470">
        <v>5.4703700848817042605354841100</v>
      </c>
      <c r="M22" s="468">
        <v>72.742310674592918066683897650</v>
      </c>
      <c r="N22" s="469">
        <v>66.583924740056114870440666780</v>
      </c>
      <c r="O22" s="470">
        <v>76.581383912890762205830698980</v>
      </c>
      <c r="P22" s="184"/>
      <c r="Q22" s="468"/>
      <c r="R22" s="469"/>
      <c r="S22" s="470">
        <v>50.687449476408097966695127460</v>
      </c>
      <c r="T22" s="468"/>
      <c r="U22" s="469"/>
      <c r="V22" s="470">
        <v>8.324458144746780298804799800</v>
      </c>
      <c r="W22" s="468"/>
      <c r="X22" s="469"/>
      <c r="Y22" s="470">
        <v>-4.2566644139919096899402518300</v>
      </c>
      <c r="Z22" s="468">
        <v>88.24110758597995765694428648</v>
      </c>
      <c r="AA22" s="469">
        <v>37.157871092567614985838794770</v>
      </c>
      <c r="AB22" s="470">
        <v>39.878308222656186136309109100</v>
      </c>
    </row>
    <row r="23" ht="15" customHeight="1">
      <c r="B23" s="43"/>
      <c r="C23"/>
      <c r="D23" s="56"/>
      <c r="E23" s="56"/>
      <c r="F23" s="56"/>
      <c r="G23" s="56"/>
      <c r="H23" s="56"/>
      <c r="I23" s="56"/>
      <c r="J23" s="56"/>
      <c r="K23" s="56"/>
      <c r="L23" s="56"/>
      <c r="M23" s="56"/>
      <c r="N23" s="56"/>
      <c r="O23" s="56"/>
      <c r="P23" s="5"/>
      <c r="Q23" s="5"/>
      <c r="R23" s="5"/>
      <c r="S23" s="5"/>
      <c r="T23" s="5"/>
      <c r="U23" s="5"/>
      <c r="V23" s="5"/>
      <c r="W23" s="5"/>
      <c r="X23" s="5"/>
      <c r="Y23" s="5"/>
      <c r="Z23" s="5"/>
      <c r="AA23" s="5"/>
      <c r="AB23" s="5"/>
    </row>
    <row r="24" ht="18" customHeight="1">
      <c r="A24" s="112"/>
      <c r="B24" s="1037" t="s">
        <v>9</v>
      </c>
      <c r="C24" s="1037"/>
      <c r="D24" s="1037"/>
      <c r="E24" s="1037"/>
      <c r="F24" s="1037"/>
      <c r="G24" s="1037"/>
      <c r="H24" s="1037"/>
      <c r="I24" s="1037"/>
      <c r="J24" s="1037"/>
      <c r="K24" s="1037"/>
      <c r="L24" s="1037"/>
      <c r="M24" s="1037"/>
      <c r="N24" s="1037"/>
      <c r="O24" s="1037"/>
      <c r="P24" s="411"/>
      <c r="Q24" s="1038"/>
      <c r="R24" s="1038"/>
      <c r="S24" s="1038"/>
      <c r="T24" s="1038"/>
      <c r="U24" s="1038"/>
      <c r="V24" s="1038"/>
      <c r="W24" s="1038"/>
      <c r="X24" s="1038"/>
      <c r="Y24" s="1038"/>
      <c r="Z24" s="1038"/>
      <c r="AA24" s="1038"/>
      <c r="AB24" s="1038"/>
      <c r="AC24" s="9"/>
    </row>
    <row r="25" ht="18" customHeight="1">
      <c r="A25" s="58"/>
      <c r="B25" s="1042" t="s">
        <v>43</v>
      </c>
      <c r="C25" s="1042"/>
      <c r="D25" s="454">
        <v>106.91547179773831213425997502</v>
      </c>
      <c r="E25" s="455"/>
      <c r="F25" s="456">
        <v>117.18276337712138113217241224</v>
      </c>
      <c r="G25" s="454">
        <v>99.23894881938874031655183527</v>
      </c>
      <c r="H25" s="455"/>
      <c r="I25" s="456">
        <v>112.08077318629173676081451754</v>
      </c>
      <c r="J25" s="454">
        <v>0</v>
      </c>
      <c r="K25" s="455"/>
      <c r="L25" s="456">
        <v>98.62398372264378259502479035</v>
      </c>
      <c r="M25" s="454">
        <v>105.81212660081037350685433802</v>
      </c>
      <c r="N25" s="455">
        <v>99.12846443229654900533276844</v>
      </c>
      <c r="O25" s="456">
        <v>115.19448365753533574919298701</v>
      </c>
      <c r="P25" s="5"/>
      <c r="Q25" s="427"/>
      <c r="R25" s="428"/>
      <c r="S25" s="429">
        <v>1.1086236880830901879499414900</v>
      </c>
      <c r="T25" s="427"/>
      <c r="U25" s="428"/>
      <c r="V25" s="429">
        <v>-15.977637851471638275820909570</v>
      </c>
      <c r="W25" s="427"/>
      <c r="X25" s="428"/>
      <c r="Y25" s="429">
        <v>-22.236078398314744125524339380</v>
      </c>
      <c r="Z25" s="427">
        <v>-14.695177171016982451892403950</v>
      </c>
      <c r="AA25" s="428">
        <v>-4.2815627534401882780254081600</v>
      </c>
      <c r="AB25" s="429">
        <v>-4.0721223583526606436964808700</v>
      </c>
    </row>
    <row r="26" ht="18" customHeight="1">
      <c r="A26" s="58"/>
      <c r="B26" s="1043" t="s">
        <v>46</v>
      </c>
      <c r="C26" s="1043"/>
      <c r="D26" s="439">
        <v>106.32600198424002836694931908</v>
      </c>
      <c r="E26" s="95"/>
      <c r="F26" s="440">
        <v>120.0597137441480800736554365</v>
      </c>
      <c r="G26" s="439">
        <v>93.05537845117837951302401407</v>
      </c>
      <c r="H26" s="95"/>
      <c r="I26" s="440">
        <v>110.85458266530866087472172779</v>
      </c>
      <c r="J26" s="439">
        <v>0</v>
      </c>
      <c r="K26" s="95"/>
      <c r="L26" s="440">
        <v>100.17187840022120666758933869</v>
      </c>
      <c r="M26" s="439">
        <v>105.71661844221777838869981067</v>
      </c>
      <c r="N26" s="95">
        <v>102.61774776621043123474081569</v>
      </c>
      <c r="O26" s="440">
        <v>117.9690995901704492706768227</v>
      </c>
      <c r="P26" s="5"/>
      <c r="Q26" s="420"/>
      <c r="R26" s="91"/>
      <c r="S26" s="421">
        <v>-3.6524994013355211693138695300</v>
      </c>
      <c r="T26" s="420"/>
      <c r="U26" s="91"/>
      <c r="V26" s="421">
        <v>-21.957576081096696305184430950</v>
      </c>
      <c r="W26" s="420"/>
      <c r="X26" s="91"/>
      <c r="Y26" s="421">
        <v>-20.519571458108374810026567960</v>
      </c>
      <c r="Z26" s="420">
        <v>-24.303680123448829006713708060</v>
      </c>
      <c r="AA26" s="91">
        <v>-9.592141639017941081302406600</v>
      </c>
      <c r="AB26" s="421">
        <v>-6.9822034027495661742773625500</v>
      </c>
    </row>
    <row r="27" ht="18" customHeight="1">
      <c r="A27" s="58"/>
      <c r="B27" s="1043" t="s">
        <v>47</v>
      </c>
      <c r="C27" s="1043"/>
      <c r="D27" s="439">
        <v>108.26912813809346389466609796</v>
      </c>
      <c r="E27" s="95"/>
      <c r="F27" s="440">
        <v>122.08627981394316392676286276</v>
      </c>
      <c r="G27" s="439">
        <v>95.1318179050968729632873322</v>
      </c>
      <c r="H27" s="95"/>
      <c r="I27" s="440">
        <v>108.96519903497436319761253674</v>
      </c>
      <c r="J27" s="439">
        <v>96.16666666666666666666666678</v>
      </c>
      <c r="K27" s="95"/>
      <c r="L27" s="440">
        <v>102.16058102922460727789160871</v>
      </c>
      <c r="M27" s="439">
        <v>106.75614682668059858629666401</v>
      </c>
      <c r="N27" s="95">
        <v>103.70540566816980606811860222</v>
      </c>
      <c r="O27" s="440">
        <v>119.85990356464405819750726283</v>
      </c>
      <c r="P27" s="93"/>
      <c r="Q27" s="420"/>
      <c r="R27" s="91"/>
      <c r="S27" s="421">
        <v>-3.2135337691010967513503026400</v>
      </c>
      <c r="T27" s="420"/>
      <c r="U27" s="91"/>
      <c r="V27" s="421">
        <v>-29.637742044497929266984309880</v>
      </c>
      <c r="W27" s="420"/>
      <c r="X27" s="91"/>
      <c r="Y27" s="421">
        <v>-20.163653817155553629643161210</v>
      </c>
      <c r="Z27" s="420">
        <v>-26.185796897815744465335925700</v>
      </c>
      <c r="AA27" s="91">
        <v>-10.325534798114079128461458810</v>
      </c>
      <c r="AB27" s="421">
        <v>-7.8739598566871467841113043600</v>
      </c>
    </row>
    <row r="28" ht="18" customHeight="1">
      <c r="A28" s="58"/>
      <c r="B28" s="1043" t="s">
        <v>48</v>
      </c>
      <c r="C28" s="1043"/>
      <c r="D28" s="439">
        <v>109.16060722555259150872605787</v>
      </c>
      <c r="E28" s="95"/>
      <c r="F28" s="440">
        <v>122.00832739847899999277159748</v>
      </c>
      <c r="G28" s="439">
        <v>96.58857107709165743625994153</v>
      </c>
      <c r="H28" s="95"/>
      <c r="I28" s="440">
        <v>110.74647253305438524434898393</v>
      </c>
      <c r="J28" s="439">
        <v>78.417251464168879078045918658</v>
      </c>
      <c r="K28" s="95"/>
      <c r="L28" s="440">
        <v>100.49674995128442270009010363</v>
      </c>
      <c r="M28" s="439">
        <v>108.05047755440474662949870973</v>
      </c>
      <c r="N28" s="95">
        <v>103.50818296482850666120317092</v>
      </c>
      <c r="O28" s="440">
        <v>119.73855062031038797177173698</v>
      </c>
      <c r="P28" s="5"/>
      <c r="Q28" s="420"/>
      <c r="R28" s="91"/>
      <c r="S28" s="421">
        <v>-3.4353215851525337931095341700</v>
      </c>
      <c r="T28" s="420"/>
      <c r="U28" s="91"/>
      <c r="V28" s="421">
        <v>-25.264811083366148255721760750</v>
      </c>
      <c r="W28" s="420"/>
      <c r="X28" s="91"/>
      <c r="Y28" s="421">
        <v>-20.419852650781236638606591750</v>
      </c>
      <c r="Z28" s="420">
        <v>-24.208113910625297131784016360</v>
      </c>
      <c r="AA28" s="91">
        <v>-10.467845567435849987991465900</v>
      </c>
      <c r="AB28" s="421">
        <v>-7.5022991769074577605148032700</v>
      </c>
    </row>
    <row r="29" ht="18" customHeight="1">
      <c r="A29" s="58"/>
      <c r="B29" s="1043" t="s">
        <v>49</v>
      </c>
      <c r="C29" s="1043"/>
      <c r="D29" s="439">
        <v>109.16355451790732437438881493</v>
      </c>
      <c r="E29" s="95"/>
      <c r="F29" s="440">
        <v>122.07608548268186015977215984</v>
      </c>
      <c r="G29" s="439">
        <v>98.1807343933497695709308201</v>
      </c>
      <c r="H29" s="95"/>
      <c r="I29" s="440">
        <v>111.34329061393215961487463266</v>
      </c>
      <c r="J29" s="439">
        <v>76.546025388268027649944542891</v>
      </c>
      <c r="K29" s="95"/>
      <c r="L29" s="440">
        <v>100.85055582402671808907684524</v>
      </c>
      <c r="M29" s="439">
        <v>108.7873671221994279461909562</v>
      </c>
      <c r="N29" s="95">
        <v>103.70777477365267363873782257</v>
      </c>
      <c r="O29" s="440">
        <v>119.5337576499947785247897391</v>
      </c>
      <c r="P29" s="93"/>
      <c r="Q29" s="420"/>
      <c r="R29" s="91"/>
      <c r="S29" s="421">
        <v>0.2338457627130530258071119400</v>
      </c>
      <c r="T29" s="420"/>
      <c r="U29" s="91"/>
      <c r="V29" s="421">
        <v>-19.466760525356484641660025050</v>
      </c>
      <c r="W29" s="420"/>
      <c r="X29" s="91"/>
      <c r="Y29" s="421">
        <v>-20.836364901570545491903944830</v>
      </c>
      <c r="Z29" s="420">
        <v>-17.502582970699125403639726160</v>
      </c>
      <c r="AA29" s="91">
        <v>-7.0790609113408815198927489500</v>
      </c>
      <c r="AB29" s="421">
        <v>-4.5404768977225378129036127800</v>
      </c>
    </row>
    <row r="30" ht="18" customHeight="1">
      <c r="A30" s="58"/>
      <c r="B30" s="1044" t="s">
        <v>75</v>
      </c>
      <c r="C30" s="1044"/>
      <c r="D30" s="457"/>
      <c r="E30" s="458"/>
      <c r="F30" s="459">
        <v>120.81033963524655521537236821</v>
      </c>
      <c r="G30" s="457"/>
      <c r="H30" s="458"/>
      <c r="I30" s="459">
        <v>110.83635450024296567912868161</v>
      </c>
      <c r="J30" s="457"/>
      <c r="K30" s="458"/>
      <c r="L30" s="459">
        <v>100.44138772813815479335008254</v>
      </c>
      <c r="M30" s="457">
        <v>107.09305126218411204644029106</v>
      </c>
      <c r="N30" s="458">
        <v>102.68410590745023596981971342</v>
      </c>
      <c r="O30" s="459">
        <v>118.56503665851458351536851144</v>
      </c>
      <c r="P30" s="5"/>
      <c r="Q30" s="430"/>
      <c r="R30" s="431"/>
      <c r="S30" s="432">
        <v>-1.950292722218818196961346800</v>
      </c>
      <c r="T30" s="430"/>
      <c r="U30" s="431"/>
      <c r="V30" s="432">
        <v>-22.500338565693083091443216770</v>
      </c>
      <c r="W30" s="430"/>
      <c r="X30" s="431"/>
      <c r="Y30" s="432">
        <v>-20.849667516878040795562811420</v>
      </c>
      <c r="Z30" s="430">
        <v>-21.861699764392500305066881030</v>
      </c>
      <c r="AA30" s="431">
        <v>-8.655219771630966042761942410</v>
      </c>
      <c r="AB30" s="432">
        <v>-6.2723462645259045285012176900</v>
      </c>
    </row>
    <row r="31" ht="6" customHeight="1">
      <c r="A31" s="58"/>
      <c r="B31" s="631"/>
      <c r="C31" s="631"/>
      <c r="D31" s="95"/>
      <c r="E31" s="95"/>
      <c r="F31" s="95"/>
      <c r="G31" s="95"/>
      <c r="H31" s="95"/>
      <c r="I31" s="95"/>
      <c r="J31" s="95"/>
      <c r="K31" s="95"/>
      <c r="L31" s="95"/>
      <c r="M31" s="95"/>
      <c r="N31" s="95"/>
      <c r="O31" s="95"/>
      <c r="P31" s="5"/>
      <c r="Q31" s="91"/>
      <c r="R31" s="91"/>
      <c r="S31" s="91"/>
      <c r="T31" s="91"/>
      <c r="U31" s="91"/>
      <c r="V31" s="91"/>
      <c r="W31" s="91"/>
      <c r="X31" s="91"/>
      <c r="Y31" s="91"/>
      <c r="Z31" s="91"/>
      <c r="AA31" s="91"/>
      <c r="AB31" s="91"/>
    </row>
    <row r="32" ht="18" customHeight="1">
      <c r="A32" s="58"/>
      <c r="B32" s="1045" t="s">
        <v>50</v>
      </c>
      <c r="C32" s="1045"/>
      <c r="D32" s="493"/>
      <c r="E32" s="494"/>
      <c r="F32" s="495">
        <v>128.14370675853130372662554964</v>
      </c>
      <c r="G32" s="493"/>
      <c r="H32" s="494"/>
      <c r="I32" s="495">
        <v>116.21203560610438182816790321</v>
      </c>
      <c r="J32" s="493"/>
      <c r="K32" s="494"/>
      <c r="L32" s="495">
        <v>102.62020128197773433302816897</v>
      </c>
      <c r="M32" s="493">
        <v>118.04281629469548374083291549</v>
      </c>
      <c r="N32" s="494">
        <v>112.71470140344656554880676631</v>
      </c>
      <c r="O32" s="495">
        <v>124.97384255444158330286138948</v>
      </c>
      <c r="P32" s="93"/>
      <c r="Q32" s="479"/>
      <c r="R32" s="480"/>
      <c r="S32" s="481">
        <v>8.444816909516289511235810140</v>
      </c>
      <c r="T32" s="479"/>
      <c r="U32" s="480"/>
      <c r="V32" s="481">
        <v>-9.915256410276121358008732770</v>
      </c>
      <c r="W32" s="479"/>
      <c r="X32" s="480"/>
      <c r="Y32" s="481">
        <v>-19.473004468862185757207029130</v>
      </c>
      <c r="Z32" s="479">
        <v>-5.1011553525416528661683124500</v>
      </c>
      <c r="AA32" s="480">
        <v>3.179644686572689544697998400</v>
      </c>
      <c r="AB32" s="481">
        <v>3.1085669208978105948620797300</v>
      </c>
    </row>
    <row r="33" ht="18" customHeight="1">
      <c r="A33" s="58"/>
      <c r="B33" s="1046" t="s">
        <v>51</v>
      </c>
      <c r="C33" s="1046"/>
      <c r="D33" s="276"/>
      <c r="E33" s="94"/>
      <c r="F33" s="277">
        <v>128.55830401741890941743093967</v>
      </c>
      <c r="G33" s="276"/>
      <c r="H33" s="94"/>
      <c r="I33" s="277">
        <v>115.60849880255175359454356221</v>
      </c>
      <c r="J33" s="276"/>
      <c r="K33" s="94"/>
      <c r="L33" s="277">
        <v>100.63154918874990506475444569</v>
      </c>
      <c r="M33" s="276">
        <v>120.23029843871821517367025084</v>
      </c>
      <c r="N33" s="94">
        <v>112.36903584928077095049520506</v>
      </c>
      <c r="O33" s="277">
        <v>125.21672244670166707592052559</v>
      </c>
      <c r="P33" s="5"/>
      <c r="Q33" s="271"/>
      <c r="R33" s="92"/>
      <c r="S33" s="272">
        <v>11.364033013917912344377430740</v>
      </c>
      <c r="T33" s="271"/>
      <c r="U33" s="92"/>
      <c r="V33" s="272">
        <v>-8.680911680942688376601226170</v>
      </c>
      <c r="W33" s="271"/>
      <c r="X33" s="92"/>
      <c r="Y33" s="272">
        <v>-21.681561278215491404065914400</v>
      </c>
      <c r="Z33" s="271">
        <v>1.6030698845985537042506092600</v>
      </c>
      <c r="AA33" s="92">
        <v>4.9486535147644669096974727300</v>
      </c>
      <c r="AB33" s="272">
        <v>5.3491121383685699081525962800</v>
      </c>
    </row>
    <row r="34" ht="18" customHeight="1">
      <c r="A34" s="58"/>
      <c r="B34" s="1047" t="s">
        <v>76</v>
      </c>
      <c r="C34" s="1047"/>
      <c r="D34" s="443"/>
      <c r="E34" s="444"/>
      <c r="F34" s="445">
        <v>128.35135745618186538423292079</v>
      </c>
      <c r="G34" s="443"/>
      <c r="H34" s="444"/>
      <c r="I34" s="445">
        <v>115.90794009400443289057182827</v>
      </c>
      <c r="J34" s="443"/>
      <c r="K34" s="444"/>
      <c r="L34" s="445">
        <v>101.66419239222686955340132493</v>
      </c>
      <c r="M34" s="633">
        <v>119.13270660313701954956175028</v>
      </c>
      <c r="N34" s="634">
        <v>112.54102767991287353040398272</v>
      </c>
      <c r="O34" s="635">
        <v>125.09524440926104016481820107</v>
      </c>
      <c r="P34" s="93"/>
      <c r="Q34" s="273"/>
      <c r="R34" s="274"/>
      <c r="S34" s="275">
        <v>9.920957804874459056155790550</v>
      </c>
      <c r="T34" s="273"/>
      <c r="U34" s="274"/>
      <c r="V34" s="275">
        <v>-9.301758679124721369156598980</v>
      </c>
      <c r="W34" s="273"/>
      <c r="X34" s="274"/>
      <c r="Y34" s="275">
        <v>-20.561162011279596329086458750</v>
      </c>
      <c r="Z34" s="273">
        <v>-1.8001435825433774575698923800</v>
      </c>
      <c r="AA34" s="274">
        <v>4.0545833931885240635977166900</v>
      </c>
      <c r="AB34" s="275">
        <v>4.2403610917374569362296473900</v>
      </c>
    </row>
    <row r="35" ht="6" customHeight="1">
      <c r="A35" s="58"/>
      <c r="B35" s="631"/>
      <c r="C35" s="631"/>
      <c r="D35" s="95"/>
      <c r="E35" s="95"/>
      <c r="F35" s="95"/>
      <c r="G35" s="95"/>
      <c r="H35" s="95"/>
      <c r="I35" s="95"/>
      <c r="J35" s="95"/>
      <c r="K35" s="95"/>
      <c r="L35" s="95"/>
      <c r="M35" s="636"/>
      <c r="N35" s="636"/>
      <c r="O35" s="636"/>
      <c r="P35" s="93"/>
      <c r="Q35" s="91"/>
      <c r="R35" s="91"/>
      <c r="S35" s="91"/>
      <c r="T35" s="91"/>
      <c r="U35" s="91"/>
      <c r="V35" s="91"/>
      <c r="W35" s="91"/>
      <c r="X35" s="91"/>
      <c r="Y35" s="91"/>
      <c r="Z35" s="91"/>
      <c r="AA35" s="91"/>
      <c r="AB35" s="91"/>
    </row>
    <row r="36" ht="18" customHeight="1">
      <c r="A36" s="58"/>
      <c r="B36" s="982" t="s">
        <v>12</v>
      </c>
      <c r="C36" s="982"/>
      <c r="D36" s="482">
        <v>110.66832675372001214697843911</v>
      </c>
      <c r="E36" s="483"/>
      <c r="F36" s="484">
        <v>122.94311293556604236659338972</v>
      </c>
      <c r="G36" s="482">
        <v>100.46744054360135900339750849</v>
      </c>
      <c r="H36" s="483"/>
      <c r="I36" s="484">
        <v>114.21967859114405327237141522</v>
      </c>
      <c r="J36" s="482">
        <v>97.69736842105263157894736842</v>
      </c>
      <c r="K36" s="483"/>
      <c r="L36" s="484">
        <v>102.40440674081187191003862213</v>
      </c>
      <c r="M36" s="482">
        <v>110.85972143263217737350767482</v>
      </c>
      <c r="N36" s="483">
        <v>105.85886652521366673937615261</v>
      </c>
      <c r="O36" s="484">
        <v>120.66665810504377435475940617</v>
      </c>
      <c r="P36" s="93"/>
      <c r="Q36" s="468"/>
      <c r="R36" s="469"/>
      <c r="S36" s="470">
        <v>-0.0806562100918303067092926100</v>
      </c>
      <c r="T36" s="468"/>
      <c r="U36" s="469"/>
      <c r="V36" s="470">
        <v>-12.817993421010343546810327180</v>
      </c>
      <c r="W36" s="468"/>
      <c r="X36" s="469"/>
      <c r="Y36" s="470">
        <v>-19.428754703102435245013261080</v>
      </c>
      <c r="Z36" s="468">
        <v>-15.971287628506290782167078930</v>
      </c>
      <c r="AA36" s="469">
        <v>-4.62592192607047201962389400</v>
      </c>
      <c r="AB36" s="470">
        <v>-3.0170476137367657778203543700</v>
      </c>
    </row>
    <row r="37" ht="15" customHeight="1">
      <c r="B37" s="43"/>
      <c r="C37"/>
      <c r="D37" s="56"/>
      <c r="E37" s="56"/>
      <c r="F37" s="56"/>
      <c r="G37" s="56"/>
      <c r="H37" s="56"/>
      <c r="I37" s="56"/>
      <c r="J37" s="56"/>
      <c r="K37" s="56"/>
      <c r="L37" s="56"/>
      <c r="M37" s="56"/>
      <c r="N37" s="56"/>
      <c r="O37" s="56"/>
      <c r="P37" s="5"/>
      <c r="Q37" s="5"/>
      <c r="R37" s="5"/>
      <c r="S37" s="5"/>
      <c r="T37" s="5"/>
      <c r="U37" s="5"/>
      <c r="V37" s="5"/>
      <c r="W37" s="5"/>
      <c r="X37" s="5"/>
      <c r="Y37" s="5"/>
      <c r="Z37" s="5"/>
      <c r="AA37" s="5"/>
      <c r="AB37" s="5"/>
    </row>
    <row r="38" ht="18" customHeight="1">
      <c r="A38" s="112"/>
      <c r="B38" s="1037" t="s">
        <v>10</v>
      </c>
      <c r="C38" s="1037"/>
      <c r="D38" s="1037"/>
      <c r="E38" s="1037"/>
      <c r="F38" s="1037"/>
      <c r="G38" s="1037"/>
      <c r="H38" s="1037"/>
      <c r="I38" s="1037"/>
      <c r="J38" s="1037"/>
      <c r="K38" s="1037"/>
      <c r="L38" s="1037"/>
      <c r="M38" s="1037"/>
      <c r="N38" s="1037"/>
      <c r="O38" s="1037"/>
      <c r="P38" s="411"/>
      <c r="Q38" s="1038"/>
      <c r="R38" s="1038"/>
      <c r="S38" s="1038"/>
      <c r="T38" s="1038"/>
      <c r="U38" s="1038"/>
      <c r="V38" s="1038"/>
      <c r="W38" s="1038"/>
      <c r="X38" s="1038"/>
      <c r="Y38" s="1038"/>
      <c r="Z38" s="1038"/>
      <c r="AA38" s="1038"/>
      <c r="AB38" s="1038"/>
      <c r="AC38" s="9"/>
    </row>
    <row r="39" ht="18" customHeight="1">
      <c r="A39" s="58"/>
      <c r="B39" s="1042" t="s">
        <v>43</v>
      </c>
      <c r="C39" s="1042"/>
      <c r="D39" s="454">
        <v>32.488290999135385098080282338</v>
      </c>
      <c r="E39" s="455"/>
      <c r="F39" s="456">
        <v>63.985949138702728111697456865</v>
      </c>
      <c r="G39" s="454">
        <v>7.8439510677662003236239434942</v>
      </c>
      <c r="H39" s="455"/>
      <c r="I39" s="456">
        <v>5.7212039646178109415579481582</v>
      </c>
      <c r="J39" s="454">
        <v>0</v>
      </c>
      <c r="K39" s="455"/>
      <c r="L39" s="456">
        <v>5.5089373156317000455445800099</v>
      </c>
      <c r="M39" s="454">
        <v>63.214683036369477496021650056</v>
      </c>
      <c r="N39" s="455">
        <v>52.269823761589547318428247085</v>
      </c>
      <c r="O39" s="456">
        <v>75.216090418952239098799984978</v>
      </c>
      <c r="P39" s="5"/>
      <c r="Q39" s="427"/>
      <c r="R39" s="428"/>
      <c r="S39" s="429">
        <v>65.236252929788303508484018880</v>
      </c>
      <c r="T39" s="427"/>
      <c r="U39" s="428"/>
      <c r="V39" s="429">
        <v>-42.800189073943862881468143530</v>
      </c>
      <c r="W39" s="427"/>
      <c r="X39" s="428"/>
      <c r="Y39" s="429">
        <v>-26.083369225555349910277254420</v>
      </c>
      <c r="Z39" s="427">
        <v>69.763371541156062720917676550</v>
      </c>
      <c r="AA39" s="428">
        <v>36.872077626686401856258286240</v>
      </c>
      <c r="AB39" s="429">
        <v>33.887859462120491027261337140</v>
      </c>
    </row>
    <row r="40" ht="18" customHeight="1">
      <c r="A40" s="58"/>
      <c r="B40" s="1043" t="s">
        <v>46</v>
      </c>
      <c r="C40" s="1043"/>
      <c r="D40" s="439">
        <v>39.259580894360421619931301071</v>
      </c>
      <c r="E40" s="95"/>
      <c r="F40" s="440">
        <v>72.823202108814868490435676805</v>
      </c>
      <c r="G40" s="439">
        <v>6.2682989886856706374760123764</v>
      </c>
      <c r="H40" s="95"/>
      <c r="I40" s="440">
        <v>5.0026683459216216189618010528</v>
      </c>
      <c r="J40" s="439">
        <v>0</v>
      </c>
      <c r="K40" s="95"/>
      <c r="L40" s="440">
        <v>5.3237303027494288237834215645</v>
      </c>
      <c r="M40" s="439">
        <v>72.670585500283592582507906865</v>
      </c>
      <c r="N40" s="95">
        <v>62.207848761703654375017578818</v>
      </c>
      <c r="O40" s="440">
        <v>83.14960075748591893318089936</v>
      </c>
      <c r="P40" s="5"/>
      <c r="Q40" s="420"/>
      <c r="R40" s="91"/>
      <c r="S40" s="421">
        <v>52.425196814436868090204409340</v>
      </c>
      <c r="T40" s="420"/>
      <c r="U40" s="91"/>
      <c r="V40" s="421">
        <v>-40.239117735833390959907289320</v>
      </c>
      <c r="W40" s="420"/>
      <c r="X40" s="91"/>
      <c r="Y40" s="421">
        <v>-29.215592044021588585824862590</v>
      </c>
      <c r="Z40" s="420">
        <v>57.371503307030313932161698050</v>
      </c>
      <c r="AA40" s="91">
        <v>25.694881360558909172610982080</v>
      </c>
      <c r="AB40" s="421">
        <v>30.598859398210889878956934200</v>
      </c>
    </row>
    <row r="41" ht="18" customHeight="1">
      <c r="A41" s="58"/>
      <c r="B41" s="1043" t="s">
        <v>47</v>
      </c>
      <c r="C41" s="1043"/>
      <c r="D41" s="439">
        <v>44.142046897490132648636092788</v>
      </c>
      <c r="E41" s="95"/>
      <c r="F41" s="440">
        <v>79.84250058759198197869183913</v>
      </c>
      <c r="G41" s="439">
        <v>6.8700517493307947150514916915</v>
      </c>
      <c r="H41" s="95"/>
      <c r="I41" s="440">
        <v>5.4213947646099177744768762157</v>
      </c>
      <c r="J41" s="439">
        <v>0.1251312526531195488921148392</v>
      </c>
      <c r="K41" s="95"/>
      <c r="L41" s="440">
        <v>5.3095292112821861967898301609</v>
      </c>
      <c r="M41" s="439">
        <v>78.92440100121978215514493938</v>
      </c>
      <c r="N41" s="95">
        <v>68.749283294200057720597994597</v>
      </c>
      <c r="O41" s="440">
        <v>90.57342456348408594995854543</v>
      </c>
      <c r="P41" s="93"/>
      <c r="Q41" s="420"/>
      <c r="R41" s="91"/>
      <c r="S41" s="421">
        <v>57.055622435966368510544547930</v>
      </c>
      <c r="T41" s="420"/>
      <c r="U41" s="91"/>
      <c r="V41" s="421">
        <v>-49.617759176984214193247696960</v>
      </c>
      <c r="W41" s="420"/>
      <c r="X41" s="91"/>
      <c r="Y41" s="421">
        <v>-29.723408193040760246768346220</v>
      </c>
      <c r="Z41" s="420">
        <v>42.924117053735987720950021390</v>
      </c>
      <c r="AA41" s="91">
        <v>22.927641848257334469285313210</v>
      </c>
      <c r="AB41" s="421">
        <v>30.977035760211087341590832930</v>
      </c>
    </row>
    <row r="42" ht="18" customHeight="1">
      <c r="A42" s="58"/>
      <c r="B42" s="1043" t="s">
        <v>48</v>
      </c>
      <c r="C42" s="1043"/>
      <c r="D42" s="439">
        <v>44.946376661278730279389881474</v>
      </c>
      <c r="E42" s="95"/>
      <c r="F42" s="440">
        <v>80.72162386767022359482315746</v>
      </c>
      <c r="G42" s="439">
        <v>7.7134527293290690741857513806</v>
      </c>
      <c r="H42" s="95"/>
      <c r="I42" s="440">
        <v>6.146756877870119133680434734</v>
      </c>
      <c r="J42" s="439">
        <v>0.2020100627172964825497044947</v>
      </c>
      <c r="K42" s="95"/>
      <c r="L42" s="440">
        <v>5.2488243367061371067029308602</v>
      </c>
      <c r="M42" s="439">
        <v>81.31229696946133690478241074</v>
      </c>
      <c r="N42" s="95">
        <v>69.98074093868618684832966931</v>
      </c>
      <c r="O42" s="440">
        <v>92.11720508224647983520652298</v>
      </c>
      <c r="P42" s="5"/>
      <c r="Q42" s="420"/>
      <c r="R42" s="91"/>
      <c r="S42" s="421">
        <v>56.759714573929346089765052380</v>
      </c>
      <c r="T42" s="420"/>
      <c r="U42" s="91"/>
      <c r="V42" s="421">
        <v>-46.431644354666750239903029580</v>
      </c>
      <c r="W42" s="420"/>
      <c r="X42" s="91"/>
      <c r="Y42" s="421">
        <v>-31.798237719699557690684109620</v>
      </c>
      <c r="Z42" s="420">
        <v>42.390568888120117624312349510</v>
      </c>
      <c r="AA42" s="91">
        <v>20.486755058630467417436002300</v>
      </c>
      <c r="AB42" s="421">
        <v>30.359778690837296026105638530</v>
      </c>
    </row>
    <row r="43" ht="18" customHeight="1">
      <c r="A43" s="58"/>
      <c r="B43" s="1043" t="s">
        <v>49</v>
      </c>
      <c r="C43" s="1043"/>
      <c r="D43" s="439">
        <v>47.91293120587534679779038827</v>
      </c>
      <c r="E43" s="95"/>
      <c r="F43" s="440">
        <v>78.028770496933524679835433945</v>
      </c>
      <c r="G43" s="439">
        <v>9.390298583608809781756066767</v>
      </c>
      <c r="H43" s="95"/>
      <c r="I43" s="440">
        <v>7.4108073802113229313687267892</v>
      </c>
      <c r="J43" s="439">
        <v>0.220635601633746084998422171</v>
      </c>
      <c r="K43" s="95"/>
      <c r="L43" s="440">
        <v>5.8163121347032371536974496194</v>
      </c>
      <c r="M43" s="439">
        <v>79.61687934886656247005339574</v>
      </c>
      <c r="N43" s="95">
        <v>68.981529152039410445340255107</v>
      </c>
      <c r="O43" s="440">
        <v>91.25589001184808476490161029</v>
      </c>
      <c r="P43" s="93"/>
      <c r="Q43" s="420"/>
      <c r="R43" s="91"/>
      <c r="S43" s="421">
        <v>61.902285231236288175933729150</v>
      </c>
      <c r="T43" s="420"/>
      <c r="U43" s="91"/>
      <c r="V43" s="421">
        <v>-42.570478749717327731527524540</v>
      </c>
      <c r="W43" s="420"/>
      <c r="X43" s="91"/>
      <c r="Y43" s="421">
        <v>-26.944454985858980753394883190</v>
      </c>
      <c r="Z43" s="420">
        <v>51.393894124625822077432704130</v>
      </c>
      <c r="AA43" s="91">
        <v>23.057967261166126163827829910</v>
      </c>
      <c r="AB43" s="421">
        <v>32.140005704454641329191239970</v>
      </c>
    </row>
    <row r="44" ht="18" customHeight="1">
      <c r="A44" s="58"/>
      <c r="B44" s="1044" t="s">
        <v>75</v>
      </c>
      <c r="C44" s="1044"/>
      <c r="D44" s="457"/>
      <c r="E44" s="458"/>
      <c r="F44" s="459">
        <v>75.080409239942665371096712792</v>
      </c>
      <c r="G44" s="457"/>
      <c r="H44" s="458"/>
      <c r="I44" s="459">
        <v>5.9405662666461584800091573857</v>
      </c>
      <c r="J44" s="457"/>
      <c r="K44" s="458"/>
      <c r="L44" s="459">
        <v>5.4414666602145378653036424407</v>
      </c>
      <c r="M44" s="457">
        <v>75.147769171240150321702060555</v>
      </c>
      <c r="N44" s="458">
        <v>64.437845181643771341542748983</v>
      </c>
      <c r="O44" s="459">
        <v>86.46244216680336171640951261</v>
      </c>
      <c r="P44" s="5"/>
      <c r="Q44" s="430"/>
      <c r="R44" s="431"/>
      <c r="S44" s="432">
        <v>58.317637154942195635707638680</v>
      </c>
      <c r="T44" s="430"/>
      <c r="U44" s="431"/>
      <c r="V44" s="432">
        <v>-44.552708172027981721524088110</v>
      </c>
      <c r="W44" s="430"/>
      <c r="X44" s="431"/>
      <c r="Y44" s="432">
        <v>-28.765403032693901019019841450</v>
      </c>
      <c r="Z44" s="430">
        <v>51.115950722329529320509411180</v>
      </c>
      <c r="AA44" s="431">
        <v>24.901019194931012547838500850</v>
      </c>
      <c r="AB44" s="432">
        <v>31.449873984916504899186789070</v>
      </c>
    </row>
    <row r="45" ht="6" customHeight="1">
      <c r="A45" s="58"/>
      <c r="B45" s="631"/>
      <c r="C45" s="631"/>
      <c r="D45" s="95"/>
      <c r="E45" s="95"/>
      <c r="F45" s="95"/>
      <c r="G45" s="95"/>
      <c r="H45" s="95"/>
      <c r="I45" s="95"/>
      <c r="J45" s="95"/>
      <c r="K45" s="95"/>
      <c r="L45" s="95"/>
      <c r="M45" s="95"/>
      <c r="N45" s="95"/>
      <c r="O45" s="95"/>
      <c r="P45" s="5"/>
      <c r="Q45" s="91"/>
      <c r="R45" s="91"/>
      <c r="S45" s="91"/>
      <c r="T45" s="91"/>
      <c r="U45" s="91"/>
      <c r="V45" s="91"/>
      <c r="W45" s="91"/>
      <c r="X45" s="91"/>
      <c r="Y45" s="91"/>
      <c r="Z45" s="91"/>
      <c r="AA45" s="91"/>
      <c r="AB45" s="91"/>
    </row>
    <row r="46" ht="18" customHeight="1">
      <c r="A46" s="58"/>
      <c r="B46" s="1045" t="s">
        <v>50</v>
      </c>
      <c r="C46" s="1045"/>
      <c r="D46" s="493"/>
      <c r="E46" s="494"/>
      <c r="F46" s="495">
        <v>88.55120705641788727187366726</v>
      </c>
      <c r="G46" s="493"/>
      <c r="H46" s="494"/>
      <c r="I46" s="495">
        <v>11.358081970558881091885089417</v>
      </c>
      <c r="J46" s="493"/>
      <c r="K46" s="494"/>
      <c r="L46" s="495">
        <v>6.1413250597874435108832048921</v>
      </c>
      <c r="M46" s="493">
        <v>92.82897158952734908632962275</v>
      </c>
      <c r="N46" s="494">
        <v>84.37075898642165288454442376</v>
      </c>
      <c r="O46" s="495">
        <v>106.05061408676421187464196148</v>
      </c>
      <c r="P46" s="93"/>
      <c r="Q46" s="479"/>
      <c r="R46" s="480"/>
      <c r="S46" s="481">
        <v>76.165169712719085529400139450</v>
      </c>
      <c r="T46" s="479"/>
      <c r="U46" s="480"/>
      <c r="V46" s="481">
        <v>-25.338831682686055400189935150</v>
      </c>
      <c r="W46" s="479"/>
      <c r="X46" s="480"/>
      <c r="Y46" s="481">
        <v>-19.256803690344861101334050310</v>
      </c>
      <c r="Z46" s="479">
        <v>73.190413643070425952205336050</v>
      </c>
      <c r="AA46" s="480">
        <v>40.107266456919151101473454100</v>
      </c>
      <c r="AB46" s="481">
        <v>45.107543854344346819504875480</v>
      </c>
    </row>
    <row r="47" ht="18" customHeight="1">
      <c r="A47" s="58"/>
      <c r="B47" s="1046" t="s">
        <v>51</v>
      </c>
      <c r="C47" s="1046"/>
      <c r="D47" s="276"/>
      <c r="E47" s="94"/>
      <c r="F47" s="277">
        <v>90.85420733917412690101103131</v>
      </c>
      <c r="G47" s="276"/>
      <c r="H47" s="94"/>
      <c r="I47" s="277">
        <v>11.695384425212779964229071619</v>
      </c>
      <c r="J47" s="276"/>
      <c r="K47" s="94"/>
      <c r="L47" s="277">
        <v>5.6826060222365084457671001625</v>
      </c>
      <c r="M47" s="276">
        <v>95.69127707740508163405141336</v>
      </c>
      <c r="N47" s="94">
        <v>86.56789717304415278276101873</v>
      </c>
      <c r="O47" s="277">
        <v>108.23219778662341531100720302</v>
      </c>
      <c r="P47" s="5"/>
      <c r="Q47" s="271"/>
      <c r="R47" s="92"/>
      <c r="S47" s="272">
        <v>75.542309050665771612099173750</v>
      </c>
      <c r="T47" s="271"/>
      <c r="U47" s="92"/>
      <c r="V47" s="272">
        <v>-22.435385149513999235510616620</v>
      </c>
      <c r="W47" s="271"/>
      <c r="X47" s="92"/>
      <c r="Y47" s="272">
        <v>-30.030608584679361617923906260</v>
      </c>
      <c r="Z47" s="271">
        <v>74.620552771826514931116522040</v>
      </c>
      <c r="AA47" s="92">
        <v>46.550246285923208908132676340</v>
      </c>
      <c r="AB47" s="272">
        <v>44.395822740798936346615267270</v>
      </c>
    </row>
    <row r="48" ht="18" customHeight="1">
      <c r="A48" s="58"/>
      <c r="B48" s="1047" t="s">
        <v>76</v>
      </c>
      <c r="C48" s="1047"/>
      <c r="D48" s="443"/>
      <c r="E48" s="444"/>
      <c r="F48" s="445">
        <v>89.69174052978288213582740943</v>
      </c>
      <c r="G48" s="443"/>
      <c r="H48" s="444"/>
      <c r="I48" s="445">
        <v>11.525126995720811961998299646</v>
      </c>
      <c r="J48" s="443"/>
      <c r="K48" s="444"/>
      <c r="L48" s="445">
        <v>5.9141499173812661453018958809</v>
      </c>
      <c r="M48" s="443">
        <v>94.2464943073334642528204143</v>
      </c>
      <c r="N48" s="444">
        <v>85.45886551693946235794692792</v>
      </c>
      <c r="O48" s="445">
        <v>107.1310174428849602431276049</v>
      </c>
      <c r="P48" s="93"/>
      <c r="Q48" s="273"/>
      <c r="R48" s="274"/>
      <c r="S48" s="275">
        <v>75.828545746407880230178539960</v>
      </c>
      <c r="T48" s="273"/>
      <c r="U48" s="274"/>
      <c r="V48" s="275">
        <v>-23.904276295282203225102477700</v>
      </c>
      <c r="W48" s="273"/>
      <c r="X48" s="274"/>
      <c r="Y48" s="275">
        <v>-24.791695879519091088535306070</v>
      </c>
      <c r="Z48" s="273">
        <v>73.929555859780587422754786910</v>
      </c>
      <c r="AA48" s="274">
        <v>43.279757287188373252269543510</v>
      </c>
      <c r="AB48" s="275">
        <v>44.73375696758545495626048600</v>
      </c>
    </row>
    <row r="49" ht="6" customHeight="1">
      <c r="A49" s="58"/>
      <c r="B49" s="631"/>
      <c r="C49" s="631"/>
      <c r="D49" s="95"/>
      <c r="E49" s="95"/>
      <c r="F49" s="95"/>
      <c r="G49" s="95"/>
      <c r="H49" s="95"/>
      <c r="I49" s="95"/>
      <c r="J49" s="95"/>
      <c r="K49" s="95"/>
      <c r="L49" s="95"/>
      <c r="M49" s="95"/>
      <c r="N49" s="95"/>
      <c r="O49" s="95"/>
      <c r="P49" s="5"/>
      <c r="Q49" s="91"/>
      <c r="R49" s="91"/>
      <c r="S49" s="91"/>
      <c r="T49" s="91"/>
      <c r="U49" s="91"/>
      <c r="V49" s="91"/>
      <c r="W49" s="91"/>
      <c r="X49" s="91"/>
      <c r="Y49" s="91"/>
      <c r="Z49" s="91"/>
      <c r="AA49" s="91"/>
      <c r="AB49" s="91"/>
    </row>
    <row r="50" ht="18" customHeight="1">
      <c r="A50" s="58"/>
      <c r="B50" s="982" t="s">
        <v>12</v>
      </c>
      <c r="C50" s="982"/>
      <c r="D50" s="482">
        <v>62.509571183533447684391080617</v>
      </c>
      <c r="E50" s="483"/>
      <c r="F50" s="484">
        <v>78.69102302070303335630316322</v>
      </c>
      <c r="G50" s="482">
        <v>12.173276157804459691252144082</v>
      </c>
      <c r="H50" s="483"/>
      <c r="I50" s="484">
        <v>8.11527364562590062651183736</v>
      </c>
      <c r="J50" s="482">
        <v>0.2547169811320754716981132075</v>
      </c>
      <c r="K50" s="483"/>
      <c r="L50" s="484">
        <v>5.6019000319499560768969769381</v>
      </c>
      <c r="M50" s="482">
        <v>80.64192297751356939777720341</v>
      </c>
      <c r="N50" s="483">
        <v>70.484988017824723551741211421</v>
      </c>
      <c r="O50" s="484">
        <v>92.40819669827889005971197752</v>
      </c>
      <c r="P50" s="93"/>
      <c r="Q50" s="468"/>
      <c r="R50" s="469"/>
      <c r="S50" s="470">
        <v>50.565910690454858293758010060</v>
      </c>
      <c r="T50" s="468"/>
      <c r="U50" s="469"/>
      <c r="V50" s="470">
        <v>-5.5605637739789447692785829500</v>
      </c>
      <c r="W50" s="468"/>
      <c r="X50" s="469"/>
      <c r="Y50" s="470">
        <v>-22.858402229262822694083997940</v>
      </c>
      <c r="Z50" s="468">
        <v>58.176578858446307190330678770</v>
      </c>
      <c r="AA50" s="469">
        <v>30.813055060563156014461485680</v>
      </c>
      <c r="AB50" s="470">
        <v>35.658113062158223725583443040</v>
      </c>
    </row>
    <row r="51" ht="15" customHeight="1">
      <c r="B51" s="43"/>
      <c r="C51"/>
      <c r="D51" s="56"/>
      <c r="E51" s="56"/>
      <c r="F51" s="56"/>
      <c r="G51" s="56"/>
      <c r="H51" s="56"/>
      <c r="I51" s="56"/>
      <c r="J51" s="56"/>
      <c r="K51" s="56"/>
      <c r="L51" s="56"/>
      <c r="M51" s="56"/>
      <c r="N51" s="56"/>
      <c r="O51" s="56"/>
      <c r="P51" s="5"/>
      <c r="Q51" s="5"/>
      <c r="R51" s="5"/>
      <c r="S51" s="5"/>
      <c r="T51" s="5"/>
      <c r="U51" s="5"/>
      <c r="V51" s="5"/>
      <c r="W51" s="5"/>
      <c r="X51" s="5"/>
      <c r="Y51" s="5"/>
      <c r="Z51" s="5"/>
      <c r="AA51" s="5"/>
      <c r="AB51" s="5"/>
    </row>
    <row r="52" ht="39.95" customHeight="1">
      <c r="B52" s="1048" t="s">
        <v>126</v>
      </c>
      <c r="C52" s="1048"/>
      <c r="D52" s="1048"/>
      <c r="E52" s="1048"/>
      <c r="F52" s="1048"/>
      <c r="G52" s="1048"/>
      <c r="H52" s="1048"/>
      <c r="I52" s="1048"/>
      <c r="J52" s="1048"/>
      <c r="K52" s="1048"/>
      <c r="L52" s="1048"/>
      <c r="M52" s="1048"/>
      <c r="N52" s="1048"/>
      <c r="O52" s="1048"/>
      <c r="P52" s="1048"/>
      <c r="Q52" s="1048"/>
      <c r="R52" s="1048"/>
      <c r="S52" s="1048"/>
      <c r="T52" s="1048"/>
      <c r="U52" s="1048"/>
      <c r="V52" s="1048"/>
      <c r="W52" s="1048"/>
      <c r="X52" s="1048"/>
      <c r="Y52" s="1048"/>
      <c r="Z52" s="1048"/>
      <c r="AA52" s="1048"/>
      <c r="AB52" s="1048"/>
    </row>
    <row r="54">
      <c r="A54" s="236"/>
      <c r="B54" s="236"/>
      <c r="C54" s="236"/>
      <c r="D54" s="236"/>
      <c r="E54" s="236"/>
      <c r="F54" s="236"/>
      <c r="G54" s="236"/>
      <c r="H54" s="236"/>
      <c r="I54" s="236"/>
      <c r="J54" s="236"/>
      <c r="K54" s="236"/>
      <c r="L54" s="236"/>
      <c r="M54" s="236"/>
      <c r="N54" s="236"/>
      <c r="O54" s="236"/>
      <c r="P54" s="236"/>
      <c r="Q54" s="236"/>
      <c r="R54" s="236"/>
      <c r="S54" s="236"/>
      <c r="T54" s="236"/>
      <c r="U54" s="236"/>
      <c r="V54" s="236"/>
      <c r="W54" s="236"/>
      <c r="X54" s="236"/>
      <c r="Y54" s="236"/>
      <c r="Z54" s="236"/>
      <c r="AA54" s="236"/>
      <c r="AB54" s="236"/>
      <c r="AC54" s="236"/>
    </row>
    <row r="55">
      <c r="A55" s="236"/>
      <c r="B55" s="236"/>
      <c r="C55" s="236"/>
      <c r="D55" s="236"/>
      <c r="E55" s="236"/>
      <c r="F55" s="236"/>
      <c r="G55" s="236"/>
      <c r="H55" s="236"/>
      <c r="I55" s="236"/>
      <c r="J55" s="236"/>
      <c r="K55" s="236"/>
      <c r="L55" s="236"/>
      <c r="M55" s="236"/>
      <c r="N55" s="236"/>
      <c r="O55" s="236"/>
      <c r="P55" s="236"/>
      <c r="Q55" s="236"/>
      <c r="R55" s="236"/>
      <c r="S55" s="236"/>
      <c r="T55" s="236"/>
      <c r="U55" s="236"/>
      <c r="V55" s="236"/>
      <c r="W55" s="236"/>
      <c r="X55" s="236"/>
      <c r="Y55" s="236"/>
      <c r="Z55" s="236"/>
      <c r="AA55" s="236"/>
      <c r="AB55" s="236"/>
      <c r="AC55" s="236"/>
    </row>
    <row r="56">
      <c r="A56" s="236"/>
      <c r="B56" s="236"/>
      <c r="C56" s="236"/>
      <c r="D56" s="236"/>
      <c r="E56" s="236"/>
      <c r="F56" s="236"/>
      <c r="G56" s="236"/>
      <c r="H56" s="236"/>
      <c r="I56" s="236"/>
      <c r="J56" s="236"/>
      <c r="K56" s="236"/>
      <c r="L56" s="236"/>
      <c r="M56" s="236"/>
      <c r="N56" s="236"/>
      <c r="O56" s="236"/>
      <c r="P56" s="236"/>
      <c r="Q56" s="236"/>
      <c r="R56" s="236"/>
      <c r="S56" s="236"/>
      <c r="T56" s="236"/>
      <c r="U56" s="236"/>
      <c r="V56" s="236"/>
      <c r="W56" s="236"/>
      <c r="X56" s="236"/>
      <c r="Y56" s="236"/>
      <c r="Z56" s="236"/>
      <c r="AA56" s="236"/>
      <c r="AB56" s="236"/>
      <c r="AC56" s="236"/>
    </row>
    <row r="57">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c r="AA57" s="236"/>
      <c r="AB57" s="236"/>
      <c r="AC57" s="236"/>
    </row>
    <row r="58">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c r="AA58" s="236"/>
      <c r="AB58" s="236"/>
      <c r="AC58" s="236"/>
    </row>
    <row r="59">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c r="AA59" s="236"/>
      <c r="AB59" s="236"/>
      <c r="AC59" s="236"/>
    </row>
    <row r="60">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c r="AA60" s="236"/>
      <c r="AB60" s="236"/>
      <c r="AC60" s="236"/>
    </row>
    <row r="6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c r="AA61" s="236"/>
      <c r="AB61" s="236"/>
      <c r="AC61" s="236"/>
    </row>
    <row r="62">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c r="AA62" s="236"/>
      <c r="AB62" s="236"/>
      <c r="AC62" s="236"/>
    </row>
    <row r="63">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row>
    <row r="64">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row>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row r="84" s="236" customFormat="1"/>
    <row r="85" s="236" customFormat="1"/>
    <row r="86" s="236" customFormat="1"/>
    <row r="87" s="236" customFormat="1"/>
    <row r="88" s="236" customFormat="1"/>
    <row r="89" s="236" customFormat="1"/>
    <row r="90" s="236" customFormat="1"/>
    <row r="91" s="236" customFormat="1"/>
    <row r="92" s="236" customFormat="1"/>
    <row r="93" s="236" customFormat="1"/>
    <row r="94" s="236" customFormat="1"/>
  </sheetData>
  <mergeCells count="49">
    <mergeCell ref="B52:AB52"/>
    <mergeCell ref="R3:AB3"/>
    <mergeCell ref="Q6:AB6"/>
    <mergeCell ref="D6:O6"/>
    <mergeCell ref="Q7:S7"/>
    <mergeCell ref="T7:V7"/>
    <mergeCell ref="W7:Y7"/>
    <mergeCell ref="Z7:AB7"/>
    <mergeCell ref="D7:F7"/>
    <mergeCell ref="M7:O7"/>
    <mergeCell ref="J7:L7"/>
    <mergeCell ref="G7:I7"/>
    <mergeCell ref="B8:C8"/>
    <mergeCell ref="B18:C18"/>
    <mergeCell ref="B10:O10"/>
    <mergeCell ref="B15:C15"/>
    <mergeCell ref="B22:C22"/>
    <mergeCell ref="B33:C33"/>
    <mergeCell ref="B34:C34"/>
    <mergeCell ref="B32:C32"/>
    <mergeCell ref="B19:C19"/>
    <mergeCell ref="B25:C25"/>
    <mergeCell ref="B26:C26"/>
    <mergeCell ref="B24:O24"/>
    <mergeCell ref="B50:C50"/>
    <mergeCell ref="B44:C44"/>
    <mergeCell ref="B46:C46"/>
    <mergeCell ref="B47:C47"/>
    <mergeCell ref="B48:C48"/>
    <mergeCell ref="Q10:AB10"/>
    <mergeCell ref="B11:C11"/>
    <mergeCell ref="B12:C12"/>
    <mergeCell ref="B13:C13"/>
    <mergeCell ref="B20:C20"/>
    <mergeCell ref="B16:C16"/>
    <mergeCell ref="B14:C14"/>
    <mergeCell ref="B43:C43"/>
    <mergeCell ref="B41:C41"/>
    <mergeCell ref="B27:C27"/>
    <mergeCell ref="Q24:AB24"/>
    <mergeCell ref="B36:C36"/>
    <mergeCell ref="B39:C39"/>
    <mergeCell ref="B40:C40"/>
    <mergeCell ref="B42:C42"/>
    <mergeCell ref="Q38:AB38"/>
    <mergeCell ref="B28:C28"/>
    <mergeCell ref="B29:C29"/>
    <mergeCell ref="B30:C30"/>
    <mergeCell ref="B38:O38"/>
  </mergeCells>
  <phoneticPr fontId="0" type="noConversion"/>
  <printOptions horizontalCentered="1" verticalCentered="1"/>
  <pageMargins left="0.25" right="0.25" top="0.25" bottom="0.25" header="0" footer="0"/>
  <pageSetup scale="67" fitToWidth="1" fitToHeight="1" orientation="landscape" r:id="rId1"/>
  <headerFooter alignWithMargins="0">
    <oddHeader/>
    <oddFooter/>
  </headerFooter>
  <rowBreaks count="1" manualBreakCount="1">
    <brk id="54" max="16383" man="1"/>
  </rowBreaks>
  <colBreaks count="1" manualBreakCount="1">
    <brk id="30" max="1048575" man="1"/>
  </colBreaks>
  <drawing r:id="rId59"/>
</worksheet>
</file>

<file path=xl/worksheets/sheet6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7">
    <pageSetUpPr fitToPage="1"/>
  </sheetPr>
  <dimension ref="A1:BW153"/>
  <sheetViews>
    <sheetView showGridLines="0" zoomScale="85" workbookViewId="0"/>
  </sheetViews>
  <sheetFormatPr defaultRowHeight="12.75"/>
  <cols>
    <col min="1" max="1" width="1" customWidth="1"/>
    <col min="2" max="2" width="1.28515625" style="33" customWidth="1"/>
    <col min="3" max="3" width="9" customWidth="1"/>
    <col min="4" max="4" width="40.7109375" customWidth="1"/>
    <col min="5" max="5" width="28.7109375" customWidth="1"/>
    <col min="6" max="6" width="11.7109375" customWidth="1"/>
    <col min="7" max="7" width="14.7109375" customWidth="1"/>
    <col min="8" max="44" width="2.7109375" customWidth="1"/>
    <col min="45" max="69" width="2.42578125" style="236" customWidth="1"/>
    <col min="70" max="75" width="9.140625" style="236" customWidth="1"/>
  </cols>
  <sheetData>
    <row r="1" ht="23.25" customHeight="1">
      <c r="B1" s="6" t="s">
        <v>163</v>
      </c>
      <c r="D1" s="6"/>
      <c r="E1" s="6"/>
      <c r="AS1" s="236"/>
    </row>
    <row r="2" ht="15" customHeight="1">
      <c r="B2" s="0"/>
      <c r="C2" s="1049" t="s">
        <v>170</v>
      </c>
      <c r="D2" s="1049"/>
      <c r="E2" s="1049"/>
      <c r="F2" s="1049"/>
      <c r="G2" s="1049"/>
      <c r="H2" s="1049"/>
      <c r="I2" s="1049"/>
      <c r="J2" s="1049"/>
      <c r="K2" s="1049"/>
      <c r="L2" s="1049"/>
      <c r="M2" s="1049"/>
      <c r="N2" s="1049"/>
      <c r="O2" s="1049"/>
      <c r="P2" s="1049"/>
      <c r="Q2" s="1049"/>
      <c r="R2" s="1049"/>
      <c r="S2" s="1049"/>
      <c r="T2" s="1049"/>
      <c r="U2" s="1049"/>
      <c r="V2" s="1049"/>
      <c r="W2" s="1049"/>
      <c r="X2" s="1049"/>
      <c r="Y2" s="1049"/>
      <c r="Z2" s="1049"/>
      <c r="AA2" s="1049"/>
      <c r="AB2" s="1049"/>
      <c r="AC2" s="1049"/>
      <c r="AD2" s="1049"/>
      <c r="AE2" s="1049"/>
      <c r="AF2" s="1049"/>
      <c r="AG2" s="1049"/>
      <c r="AH2" s="1049"/>
      <c r="AI2" s="1049"/>
      <c r="AJ2" s="1049"/>
      <c r="AK2" s="1049"/>
      <c r="AL2" s="1049"/>
      <c r="AM2" s="1049"/>
      <c r="AN2" s="1049"/>
      <c r="AO2" s="1049"/>
      <c r="AP2" s="1049"/>
      <c r="AQ2" s="0"/>
    </row>
    <row r="3" ht="15" customHeight="1">
      <c r="B3" s="0"/>
      <c r="C3" s="1049" t="s">
        <v>171</v>
      </c>
      <c r="D3" s="1049"/>
      <c r="E3" s="1049"/>
      <c r="F3" s="1049"/>
      <c r="G3" s="1049"/>
      <c r="H3" s="1049"/>
      <c r="I3" s="1049"/>
      <c r="J3" s="1049"/>
      <c r="K3" s="1049"/>
      <c r="L3" s="1049"/>
      <c r="M3" s="1049"/>
      <c r="N3" s="1049"/>
      <c r="O3" s="1049"/>
      <c r="P3" s="1049"/>
      <c r="Q3" s="1049"/>
      <c r="R3" s="1049"/>
      <c r="S3" s="1049"/>
      <c r="T3" s="1049"/>
      <c r="U3" s="1049"/>
      <c r="V3" s="1049"/>
      <c r="W3" s="1049"/>
      <c r="X3" s="1049"/>
      <c r="Y3" s="1049"/>
      <c r="Z3" s="1049"/>
      <c r="AA3" s="1049"/>
      <c r="AB3" s="1049"/>
      <c r="AC3" s="1049"/>
      <c r="AD3" s="1049"/>
      <c r="AE3" s="1049"/>
      <c r="AF3" s="1049"/>
      <c r="AG3" s="1049"/>
      <c r="AH3" s="1049"/>
      <c r="AI3" s="1049"/>
      <c r="AJ3" s="1049"/>
      <c r="AK3" s="1049"/>
      <c r="AL3" s="1049"/>
      <c r="AM3" s="1049"/>
      <c r="AN3" s="1049"/>
      <c r="AO3" s="1049"/>
      <c r="AP3" s="1049"/>
      <c r="AQ3" s="0"/>
    </row>
    <row r="4" ht="15" customHeight="1">
      <c r="B4" s="0"/>
      <c r="C4" s="1049" t="s">
        <v>201</v>
      </c>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0"/>
    </row>
    <row r="5" ht="12.75" customHeight="1">
      <c r="C5" s="67"/>
      <c r="D5" s="67"/>
      <c r="E5" s="67"/>
    </row>
    <row r="6" ht="18" customHeight="1">
      <c r="B6" s="68"/>
      <c r="C6" s="68" t="s">
        <v>7</v>
      </c>
      <c r="D6" s="69"/>
      <c r="E6" s="69"/>
      <c r="F6" s="69"/>
      <c r="H6" s="1050" t="s">
        <v>203</v>
      </c>
      <c r="I6" s="1050"/>
      <c r="J6" s="1050"/>
      <c r="K6" s="1050"/>
      <c r="L6" s="1050"/>
      <c r="M6" s="1050"/>
      <c r="N6" s="1050"/>
      <c r="O6" s="1050"/>
      <c r="P6" s="1050"/>
      <c r="Q6" s="1050"/>
      <c r="R6" s="1050"/>
      <c r="S6" s="1050"/>
      <c r="T6" s="1050"/>
      <c r="U6" s="1050"/>
      <c r="Z6" s="1050" t="s">
        <v>204</v>
      </c>
      <c r="AA6" s="1050"/>
      <c r="AB6" s="1050"/>
      <c r="AC6" s="1050"/>
      <c r="AD6" s="1050"/>
      <c r="AE6" s="1050"/>
      <c r="AF6" s="1050"/>
      <c r="AG6" s="1050"/>
      <c r="AH6" s="1050"/>
      <c r="AI6" s="1050"/>
      <c r="AJ6" s="1050"/>
      <c r="AK6" s="1050"/>
      <c r="AL6" s="1050"/>
      <c r="AM6" s="1050"/>
    </row>
    <row r="7" ht="15" customHeight="1">
      <c r="D7" s="93" t="s">
        <v>206</v>
      </c>
      <c r="E7" s="71"/>
      <c r="F7" s="71"/>
      <c r="H7" s="1051" t="s">
        <v>0</v>
      </c>
      <c r="I7" s="1051"/>
      <c r="J7" s="1051" t="s">
        <v>1</v>
      </c>
      <c r="K7" s="1051"/>
      <c r="L7" s="1051" t="s">
        <v>2</v>
      </c>
      <c r="M7" s="1051"/>
      <c r="N7" s="1051" t="s">
        <v>3</v>
      </c>
      <c r="O7" s="1051"/>
      <c r="P7" s="1051" t="s">
        <v>4</v>
      </c>
      <c r="Q7" s="1051"/>
      <c r="R7" s="1051" t="s">
        <v>5</v>
      </c>
      <c r="S7" s="1051"/>
      <c r="T7" s="1051" t="s">
        <v>6</v>
      </c>
      <c r="U7" s="1051"/>
      <c r="Z7" s="1051" t="s">
        <v>0</v>
      </c>
      <c r="AA7" s="1051"/>
      <c r="AB7" s="1051" t="s">
        <v>1</v>
      </c>
      <c r="AC7" s="1051"/>
      <c r="AD7" s="1051" t="s">
        <v>2</v>
      </c>
      <c r="AE7" s="1051"/>
      <c r="AF7" s="1051" t="s">
        <v>3</v>
      </c>
      <c r="AG7" s="1051"/>
      <c r="AH7" s="1051" t="s">
        <v>4</v>
      </c>
      <c r="AI7" s="1051"/>
      <c r="AJ7" s="1051" t="s">
        <v>5</v>
      </c>
      <c r="AK7" s="1051"/>
      <c r="AL7" s="1051" t="s">
        <v>6</v>
      </c>
      <c r="AM7" s="1051"/>
    </row>
    <row r="8" ht="15" customHeight="1">
      <c r="D8" s="175" t="s">
        <v>208</v>
      </c>
      <c r="E8" s="71"/>
      <c r="F8" s="71"/>
      <c r="G8" s="71"/>
      <c r="H8" s="1052"/>
      <c r="I8" s="1052"/>
      <c r="J8" s="1053"/>
      <c r="K8" s="1053"/>
      <c r="L8" s="1053"/>
      <c r="M8" s="1053"/>
      <c r="N8" s="1053">
        <v>1</v>
      </c>
      <c r="O8" s="1053"/>
      <c r="P8" s="1053">
        <v>2</v>
      </c>
      <c r="Q8" s="1053"/>
      <c r="R8" s="1053">
        <v>3</v>
      </c>
      <c r="S8" s="1053"/>
      <c r="T8" s="1054">
        <v>4</v>
      </c>
      <c r="U8" s="1054"/>
      <c r="Z8" s="1052"/>
      <c r="AA8" s="1052"/>
      <c r="AB8" s="1053"/>
      <c r="AC8" s="1053"/>
      <c r="AD8" s="1053">
        <v>1</v>
      </c>
      <c r="AE8" s="1053"/>
      <c r="AF8" s="1053">
        <v>2</v>
      </c>
      <c r="AG8" s="1053"/>
      <c r="AH8" s="1053">
        <v>3</v>
      </c>
      <c r="AI8" s="1053"/>
      <c r="AJ8" s="1053">
        <v>4</v>
      </c>
      <c r="AK8" s="1053"/>
      <c r="AL8" s="1054">
        <v>5</v>
      </c>
      <c r="AM8" s="1054"/>
    </row>
    <row r="9" ht="15" customHeight="1">
      <c r="D9" s="175" t="s">
        <v>210</v>
      </c>
      <c r="H9" s="1055">
        <v>5</v>
      </c>
      <c r="I9" s="1055"/>
      <c r="J9" s="1056">
        <v>6</v>
      </c>
      <c r="K9" s="1056"/>
      <c r="L9" s="1056">
        <v>7</v>
      </c>
      <c r="M9" s="1056"/>
      <c r="N9" s="1056">
        <v>8</v>
      </c>
      <c r="O9" s="1056"/>
      <c r="P9" s="1056">
        <v>9</v>
      </c>
      <c r="Q9" s="1056"/>
      <c r="R9" s="1056">
        <v>10</v>
      </c>
      <c r="S9" s="1056"/>
      <c r="T9" s="1057">
        <v>11</v>
      </c>
      <c r="U9" s="1057"/>
      <c r="Z9" s="1055">
        <v>6</v>
      </c>
      <c r="AA9" s="1055"/>
      <c r="AB9" s="1056">
        <v>7</v>
      </c>
      <c r="AC9" s="1056"/>
      <c r="AD9" s="1056">
        <v>8</v>
      </c>
      <c r="AE9" s="1056"/>
      <c r="AF9" s="1056">
        <v>9</v>
      </c>
      <c r="AG9" s="1056"/>
      <c r="AH9" s="1056">
        <v>10</v>
      </c>
      <c r="AI9" s="1056"/>
      <c r="AJ9" s="1056">
        <v>11</v>
      </c>
      <c r="AK9" s="1056"/>
      <c r="AL9" s="1057">
        <v>12</v>
      </c>
      <c r="AM9" s="1057"/>
    </row>
    <row r="10" ht="15" customHeight="1">
      <c r="D10" t="s">
        <v>212</v>
      </c>
      <c r="H10" s="1058">
        <v>12</v>
      </c>
      <c r="I10" s="1058"/>
      <c r="J10" s="1059">
        <v>13</v>
      </c>
      <c r="K10" s="1059"/>
      <c r="L10" s="1059">
        <v>14</v>
      </c>
      <c r="M10" s="1059"/>
      <c r="N10" s="1059">
        <v>15</v>
      </c>
      <c r="O10" s="1059"/>
      <c r="P10" s="1059">
        <v>16</v>
      </c>
      <c r="Q10" s="1059"/>
      <c r="R10" s="1059">
        <v>17</v>
      </c>
      <c r="S10" s="1059"/>
      <c r="T10" s="1060">
        <v>18</v>
      </c>
      <c r="U10" s="1060"/>
      <c r="Z10" s="1058">
        <v>13</v>
      </c>
      <c r="AA10" s="1058"/>
      <c r="AB10" s="1059">
        <v>14</v>
      </c>
      <c r="AC10" s="1059"/>
      <c r="AD10" s="1059">
        <v>15</v>
      </c>
      <c r="AE10" s="1059"/>
      <c r="AF10" s="1059">
        <v>16</v>
      </c>
      <c r="AG10" s="1059"/>
      <c r="AH10" s="1059">
        <v>17</v>
      </c>
      <c r="AI10" s="1059"/>
      <c r="AJ10" s="1059">
        <v>18</v>
      </c>
      <c r="AK10" s="1059"/>
      <c r="AL10" s="1060">
        <v>19</v>
      </c>
      <c r="AM10" s="1060"/>
    </row>
    <row r="11" ht="15" customHeight="1">
      <c r="H11" s="1055">
        <v>19</v>
      </c>
      <c r="I11" s="1055"/>
      <c r="J11" s="1056">
        <v>20</v>
      </c>
      <c r="K11" s="1056"/>
      <c r="L11" s="1056">
        <v>21</v>
      </c>
      <c r="M11" s="1056"/>
      <c r="N11" s="1056">
        <v>22</v>
      </c>
      <c r="O11" s="1056"/>
      <c r="P11" s="1056">
        <v>23</v>
      </c>
      <c r="Q11" s="1056"/>
      <c r="R11" s="1056">
        <v>24</v>
      </c>
      <c r="S11" s="1056"/>
      <c r="T11" s="1057">
        <v>25</v>
      </c>
      <c r="U11" s="1057"/>
      <c r="Z11" s="1055">
        <v>20</v>
      </c>
      <c r="AA11" s="1055"/>
      <c r="AB11" s="1056">
        <v>21</v>
      </c>
      <c r="AC11" s="1056"/>
      <c r="AD11" s="1056">
        <v>22</v>
      </c>
      <c r="AE11" s="1056"/>
      <c r="AF11" s="1056">
        <v>23</v>
      </c>
      <c r="AG11" s="1056"/>
      <c r="AH11" s="1056">
        <v>24</v>
      </c>
      <c r="AI11" s="1056"/>
      <c r="AJ11" s="1056">
        <v>25</v>
      </c>
      <c r="AK11" s="1056"/>
      <c r="AL11" s="1057">
        <v>26</v>
      </c>
      <c r="AM11" s="1057"/>
      <c r="AN11" t="s">
        <v>27</v>
      </c>
    </row>
    <row r="12" ht="15" customHeight="1">
      <c r="A12" s="68"/>
      <c r="H12" s="1058">
        <v>26</v>
      </c>
      <c r="I12" s="1058"/>
      <c r="J12" s="1059">
        <v>27</v>
      </c>
      <c r="K12" s="1059"/>
      <c r="L12" s="1059">
        <v>28</v>
      </c>
      <c r="M12" s="1059"/>
      <c r="N12" s="1059">
        <v>29</v>
      </c>
      <c r="O12" s="1059"/>
      <c r="P12" s="1059">
        <v>30</v>
      </c>
      <c r="Q12" s="1059"/>
      <c r="R12" s="1059">
        <v>31</v>
      </c>
      <c r="S12" s="1059"/>
      <c r="T12" s="1060"/>
      <c r="U12" s="1060"/>
      <c r="Z12" s="1058">
        <v>27</v>
      </c>
      <c r="AA12" s="1058"/>
      <c r="AB12" s="1059">
        <v>28</v>
      </c>
      <c r="AC12" s="1059"/>
      <c r="AD12" s="1059">
        <v>29</v>
      </c>
      <c r="AE12" s="1059"/>
      <c r="AF12" s="1059">
        <v>30</v>
      </c>
      <c r="AG12" s="1059"/>
      <c r="AH12" s="1059">
        <v>31</v>
      </c>
      <c r="AI12" s="1059"/>
      <c r="AJ12" s="1059"/>
      <c r="AK12" s="1059"/>
      <c r="AL12" s="1060"/>
      <c r="AM12" s="1060"/>
    </row>
    <row r="13" ht="15" customHeight="1">
      <c r="C13" s="72"/>
      <c r="D13" s="73"/>
      <c r="E13" s="73"/>
      <c r="F13" s="73"/>
      <c r="G13" s="73"/>
      <c r="H13" s="1061" t="s">
        <v>27</v>
      </c>
      <c r="I13" s="1061"/>
      <c r="J13" s="1062" t="s">
        <v>27</v>
      </c>
      <c r="K13" s="1062"/>
      <c r="L13" s="1062" t="s">
        <v>27</v>
      </c>
      <c r="M13" s="1062"/>
      <c r="N13" s="1062" t="s">
        <v>27</v>
      </c>
      <c r="O13" s="1062"/>
      <c r="P13" s="1062" t="s">
        <v>27</v>
      </c>
      <c r="Q13" s="1062"/>
      <c r="R13" s="1062" t="s">
        <v>27</v>
      </c>
      <c r="S13" s="1062"/>
      <c r="T13" s="1063" t="s">
        <v>27</v>
      </c>
      <c r="U13" s="1063"/>
      <c r="Z13" s="1061" t="s">
        <v>27</v>
      </c>
      <c r="AA13" s="1061"/>
      <c r="AB13" s="1062" t="s">
        <v>27</v>
      </c>
      <c r="AC13" s="1062"/>
      <c r="AD13" s="1062" t="s">
        <v>27</v>
      </c>
      <c r="AE13" s="1062"/>
      <c r="AF13" s="1062" t="s">
        <v>27</v>
      </c>
      <c r="AG13" s="1062"/>
      <c r="AH13" s="1062" t="s">
        <v>27</v>
      </c>
      <c r="AI13" s="1062"/>
      <c r="AJ13" s="1062" t="s">
        <v>27</v>
      </c>
      <c r="AK13" s="1062"/>
      <c r="AL13" s="1063" t="s">
        <v>27</v>
      </c>
      <c r="AM13" s="1063"/>
    </row>
    <row r="14" ht="15" customHeight="1">
      <c r="A14" s="68"/>
      <c r="C14" s="68" t="s">
        <v>8</v>
      </c>
      <c r="F14" s="64"/>
    </row>
    <row r="15" ht="15" customHeight="1">
      <c r="D15" s="70" t="s">
        <v>214</v>
      </c>
      <c r="F15" s="64"/>
      <c r="P15" s="1064"/>
      <c r="Q15" s="1064"/>
      <c r="R15" s="1064"/>
      <c r="S15" s="1064"/>
      <c r="T15" s="1064"/>
      <c r="U15" s="1064"/>
      <c r="V15" s="1064"/>
      <c r="W15" s="0"/>
      <c r="X15" s="1064"/>
      <c r="Y15" s="1064"/>
      <c r="Z15" s="1064"/>
      <c r="AA15" s="1064"/>
      <c r="AB15" s="1064"/>
      <c r="AC15" s="1064"/>
      <c r="AD15" s="1064"/>
      <c r="AE15" s="0"/>
      <c r="AF15" s="1064"/>
      <c r="AG15" s="1064"/>
      <c r="AH15" s="1064"/>
      <c r="AI15" s="1064"/>
      <c r="AJ15" s="1064"/>
      <c r="AK15" s="1064"/>
      <c r="AL15" s="1064"/>
      <c r="AM15" s="0"/>
      <c r="AN15" s="0"/>
    </row>
    <row r="16" ht="15" customHeight="1">
      <c r="C16" s="70"/>
      <c r="D16" s="73" t="s">
        <v>206</v>
      </c>
      <c r="F16" s="64"/>
      <c r="P16" s="21"/>
      <c r="Q16" s="21"/>
      <c r="R16" s="21"/>
      <c r="S16" s="21"/>
      <c r="T16" s="21"/>
      <c r="U16" s="21"/>
      <c r="V16" s="21"/>
      <c r="W16" s="0"/>
      <c r="X16" s="21"/>
      <c r="Y16" s="21"/>
      <c r="Z16" s="21"/>
      <c r="AA16" s="21"/>
      <c r="AB16" s="21"/>
      <c r="AC16" s="21"/>
      <c r="AD16" s="21"/>
      <c r="AE16" s="0"/>
      <c r="AF16" s="21"/>
      <c r="AG16" s="21"/>
      <c r="AH16" s="21"/>
      <c r="AI16" s="21"/>
      <c r="AJ16" s="21"/>
      <c r="AK16" s="21"/>
      <c r="AL16" s="21"/>
      <c r="AM16" s="0"/>
      <c r="AN16" s="0"/>
    </row>
    <row r="17" ht="15" customHeight="1">
      <c r="C17" s="70"/>
      <c r="D17" s="73" t="s">
        <v>208</v>
      </c>
      <c r="F17" s="64"/>
      <c r="P17" s="21"/>
      <c r="Q17" s="21"/>
      <c r="R17" s="21"/>
      <c r="S17" s="21"/>
      <c r="T17" s="21"/>
      <c r="U17" s="21"/>
      <c r="V17" s="21"/>
      <c r="W17" s="0"/>
      <c r="X17" s="21"/>
      <c r="Y17" s="21"/>
      <c r="Z17" s="21"/>
      <c r="AA17" s="21"/>
      <c r="AB17" s="21"/>
      <c r="AC17" s="21"/>
      <c r="AD17" s="21"/>
      <c r="AE17" s="0"/>
      <c r="AF17" s="21"/>
      <c r="AG17" s="21"/>
      <c r="AH17" s="21"/>
      <c r="AI17" s="21"/>
      <c r="AJ17" s="21"/>
      <c r="AK17" s="21"/>
      <c r="AL17" s="21"/>
      <c r="AM17" s="0"/>
      <c r="AN17" s="0"/>
    </row>
    <row r="18" ht="15" customHeight="1">
      <c r="C18" s="70"/>
      <c r="D18" s="71" t="s">
        <v>210</v>
      </c>
      <c r="F18" s="64"/>
      <c r="P18" s="21"/>
      <c r="Q18" s="21"/>
      <c r="R18" s="21"/>
      <c r="S18" s="21"/>
      <c r="T18" s="21"/>
      <c r="U18" s="21"/>
      <c r="V18" s="21"/>
      <c r="W18" s="0"/>
      <c r="X18" s="21"/>
      <c r="Y18" s="21"/>
      <c r="Z18" s="21"/>
      <c r="AA18" s="21"/>
      <c r="AB18" s="21"/>
      <c r="AC18" s="21"/>
      <c r="AD18" s="21"/>
      <c r="AE18" s="0"/>
      <c r="AF18" s="21"/>
      <c r="AG18" s="21"/>
      <c r="AH18" s="21"/>
      <c r="AI18" s="21"/>
      <c r="AJ18" s="21"/>
      <c r="AK18" s="21"/>
      <c r="AL18" s="21"/>
      <c r="AM18" s="0"/>
      <c r="AN18" s="0"/>
    </row>
    <row r="19" ht="15" customHeight="1">
      <c r="C19" s="74"/>
      <c r="D19" s="71" t="s">
        <v>212</v>
      </c>
      <c r="F19" s="64"/>
      <c r="P19" s="21"/>
      <c r="Q19" s="21"/>
      <c r="R19" s="21"/>
      <c r="S19" s="21"/>
      <c r="T19" s="21"/>
      <c r="U19" s="21"/>
      <c r="V19" s="21"/>
      <c r="W19" s="0"/>
      <c r="X19" s="21"/>
      <c r="Y19" s="21"/>
      <c r="Z19" s="21"/>
      <c r="AA19" s="21"/>
      <c r="AB19" s="21"/>
      <c r="AC19" s="21"/>
      <c r="AD19" s="21"/>
      <c r="AE19" s="0"/>
      <c r="AF19" s="21"/>
      <c r="AG19" s="21"/>
      <c r="AH19" s="21"/>
      <c r="AI19" s="21"/>
      <c r="AJ19" s="21"/>
      <c r="AK19" s="21"/>
      <c r="AL19" s="21"/>
      <c r="AM19" s="0"/>
      <c r="AN19" s="0"/>
    </row>
    <row r="20" ht="15" customHeight="1">
      <c r="C20" s="74"/>
      <c r="D20" s="71"/>
      <c r="F20" s="64"/>
      <c r="P20" s="21"/>
      <c r="Q20" s="21"/>
      <c r="R20" s="21"/>
      <c r="S20" s="21"/>
      <c r="T20" s="21"/>
      <c r="U20" s="21"/>
      <c r="V20" s="21"/>
      <c r="W20" s="0"/>
      <c r="X20" s="21"/>
      <c r="Y20" s="21"/>
      <c r="Z20" s="21"/>
      <c r="AA20" s="21"/>
      <c r="AB20" s="21"/>
      <c r="AC20" s="21"/>
      <c r="AD20" s="21"/>
      <c r="AE20" s="0"/>
      <c r="AF20" s="21"/>
      <c r="AG20" s="21"/>
      <c r="AH20" s="21"/>
      <c r="AI20" s="21"/>
      <c r="AJ20" s="21"/>
      <c r="AK20" s="21"/>
      <c r="AL20" s="21"/>
      <c r="AM20" s="0"/>
      <c r="AN20" s="0"/>
    </row>
    <row r="21" ht="30" customHeight="1">
      <c r="R21" s="993">
        <v>2020</v>
      </c>
      <c r="S21" s="993"/>
      <c r="T21" s="993"/>
      <c r="U21" s="993"/>
      <c r="V21" s="993"/>
      <c r="W21" s="993"/>
      <c r="X21" s="993"/>
      <c r="Y21" s="993"/>
      <c r="Z21" s="993"/>
      <c r="AA21" s="993"/>
      <c r="AB21" s="993"/>
      <c r="AC21" s="993"/>
      <c r="AD21" s="995">
        <v>2021</v>
      </c>
      <c r="AE21" s="995"/>
      <c r="AF21" s="995"/>
      <c r="AG21" s="995"/>
      <c r="AH21" s="995"/>
      <c r="AI21" s="995"/>
      <c r="AJ21" s="995"/>
      <c r="AK21" s="995"/>
      <c r="AL21" s="995"/>
      <c r="AM21" s="995"/>
      <c r="AN21" s="995"/>
      <c r="AO21" s="995"/>
    </row>
    <row r="22" s="5" customFormat="1" ht="30" customHeight="1">
      <c r="B22" s="76"/>
      <c r="C22" s="77" t="s">
        <v>71</v>
      </c>
      <c r="D22" s="77" t="s">
        <v>21</v>
      </c>
      <c r="E22" s="177" t="s">
        <v>95</v>
      </c>
      <c r="F22" s="10" t="s">
        <v>60</v>
      </c>
      <c r="G22" s="10" t="s">
        <v>61</v>
      </c>
      <c r="H22" s="1065" t="s">
        <v>34</v>
      </c>
      <c r="I22" s="1065"/>
      <c r="J22" s="1065"/>
      <c r="K22" s="1065"/>
      <c r="L22" s="1065" t="s">
        <v>62</v>
      </c>
      <c r="M22" s="1065"/>
      <c r="N22" s="1065"/>
      <c r="O22" s="1065"/>
      <c r="R22" s="617" t="s">
        <v>190</v>
      </c>
      <c r="S22" s="618" t="s">
        <v>191</v>
      </c>
      <c r="T22" s="618" t="s">
        <v>192</v>
      </c>
      <c r="U22" s="618" t="s">
        <v>193</v>
      </c>
      <c r="V22" s="618" t="s">
        <v>194</v>
      </c>
      <c r="W22" s="618" t="s">
        <v>195</v>
      </c>
      <c r="X22" s="618" t="s">
        <v>180</v>
      </c>
      <c r="Y22" s="618" t="s">
        <v>183</v>
      </c>
      <c r="Z22" s="618" t="s">
        <v>184</v>
      </c>
      <c r="AA22" s="618" t="s">
        <v>185</v>
      </c>
      <c r="AB22" s="618" t="s">
        <v>186</v>
      </c>
      <c r="AC22" s="1015" t="s">
        <v>189</v>
      </c>
      <c r="AD22" s="618" t="s">
        <v>190</v>
      </c>
      <c r="AE22" s="618" t="s">
        <v>191</v>
      </c>
      <c r="AF22" s="618" t="s">
        <v>192</v>
      </c>
      <c r="AG22" s="618" t="s">
        <v>193</v>
      </c>
      <c r="AH22" s="618" t="s">
        <v>194</v>
      </c>
      <c r="AI22" s="618" t="s">
        <v>195</v>
      </c>
      <c r="AJ22" s="618" t="s">
        <v>180</v>
      </c>
      <c r="AK22" s="618" t="s">
        <v>183</v>
      </c>
      <c r="AL22" s="618" t="s">
        <v>184</v>
      </c>
      <c r="AM22" s="618" t="s">
        <v>185</v>
      </c>
      <c r="AN22" s="618" t="s">
        <v>186</v>
      </c>
      <c r="AO22" s="1015" t="s">
        <v>189</v>
      </c>
      <c r="AP22" s="78"/>
      <c r="AQ22" s="78"/>
      <c r="AR22" s="78"/>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236"/>
      <c r="BT22" s="236"/>
      <c r="BU22" s="236"/>
      <c r="BV22" s="236"/>
      <c r="BW22" s="236"/>
    </row>
    <row r="23" s="0" customFormat="1" ht="18" customHeight="1">
      <c r="B23" s="21"/>
      <c r="C23" s="1016">
        <v>54260</v>
      </c>
      <c r="D23" s="1016" t="s">
        <v>175</v>
      </c>
      <c r="E23" s="1016" t="s">
        <v>219</v>
      </c>
      <c r="F23" s="1017" t="s">
        <v>220</v>
      </c>
      <c r="G23" s="1016" t="s">
        <v>221</v>
      </c>
      <c r="H23" s="1018" t="s">
        <v>222</v>
      </c>
      <c r="I23" s="1018"/>
      <c r="J23" s="1018"/>
      <c r="K23" s="1018"/>
      <c r="L23" s="1018" t="s">
        <v>223</v>
      </c>
      <c r="M23" s="1018"/>
      <c r="N23" s="1018"/>
      <c r="O23" s="1018"/>
      <c r="P23" s="80"/>
      <c r="Q23" s="4"/>
      <c r="R23" s="1066" t="s">
        <v>260</v>
      </c>
      <c r="S23" s="1067" t="s">
        <v>260</v>
      </c>
      <c r="T23" s="1067" t="s">
        <v>260</v>
      </c>
      <c r="U23" s="1067" t="s">
        <v>244</v>
      </c>
      <c r="V23" s="1067" t="s">
        <v>244</v>
      </c>
      <c r="W23" s="1067" t="s">
        <v>244</v>
      </c>
      <c r="X23" s="1067" t="s">
        <v>244</v>
      </c>
      <c r="Y23" s="1067" t="s">
        <v>244</v>
      </c>
      <c r="Z23" s="1067" t="s">
        <v>244</v>
      </c>
      <c r="AA23" s="1067" t="s">
        <v>260</v>
      </c>
      <c r="AB23" s="1067" t="s">
        <v>260</v>
      </c>
      <c r="AC23" s="1067" t="s">
        <v>260</v>
      </c>
      <c r="AD23" s="1067" t="s">
        <v>260</v>
      </c>
      <c r="AE23" s="1067" t="s">
        <v>244</v>
      </c>
      <c r="AF23" s="1067" t="s">
        <v>244</v>
      </c>
      <c r="AG23" s="1067" t="s">
        <v>260</v>
      </c>
      <c r="AH23" s="1067" t="s">
        <v>244</v>
      </c>
      <c r="AI23" s="1067" t="s">
        <v>260</v>
      </c>
      <c r="AJ23" s="1067" t="s">
        <v>260</v>
      </c>
      <c r="AK23" s="1067" t="s">
        <v>260</v>
      </c>
      <c r="AL23" s="1067" t="s">
        <v>260</v>
      </c>
      <c r="AM23" s="1067" t="s">
        <v>260</v>
      </c>
      <c r="AN23" s="1067" t="s">
        <v>260</v>
      </c>
      <c r="AO23" s="1068" t="s">
        <v>260</v>
      </c>
      <c r="AP23" s="79"/>
      <c r="AQ23" s="79"/>
      <c r="AR23" s="79"/>
      <c r="AS23" s="236"/>
      <c r="AT23" s="236"/>
      <c r="AU23" s="236"/>
      <c r="AV23" s="236"/>
      <c r="AW23" s="236"/>
      <c r="AX23" s="236"/>
      <c r="AY23" s="236"/>
      <c r="AZ23" s="236"/>
      <c r="BA23" s="236"/>
      <c r="BB23" s="236"/>
      <c r="BC23" s="236"/>
      <c r="BD23" s="236"/>
      <c r="BE23" s="236"/>
      <c r="BF23" s="236"/>
      <c r="BG23" s="236"/>
      <c r="BH23" s="236"/>
      <c r="BI23" s="236"/>
      <c r="BJ23" s="236"/>
      <c r="BK23" s="236"/>
      <c r="BL23" s="236"/>
      <c r="BM23" s="236"/>
      <c r="BN23" s="236"/>
      <c r="BO23" s="236"/>
      <c r="BP23" s="236"/>
      <c r="BQ23" s="236"/>
      <c r="BR23" s="236"/>
      <c r="BS23" s="236"/>
      <c r="BT23" s="236"/>
      <c r="BU23" s="236"/>
      <c r="BV23" s="236"/>
      <c r="BW23" s="236"/>
    </row>
    <row r="24" s="0" customFormat="1" ht="18" customHeight="1">
      <c r="B24" s="21"/>
      <c r="C24" s="1022">
        <v>19037</v>
      </c>
      <c r="D24" s="1022" t="s">
        <v>225</v>
      </c>
      <c r="E24" s="1022" t="s">
        <v>219</v>
      </c>
      <c r="F24" s="1023" t="s">
        <v>226</v>
      </c>
      <c r="G24" s="1022" t="s">
        <v>227</v>
      </c>
      <c r="H24" s="1024" t="s">
        <v>228</v>
      </c>
      <c r="I24" s="1024"/>
      <c r="J24" s="1024"/>
      <c r="K24" s="1024"/>
      <c r="L24" s="1024" t="s">
        <v>229</v>
      </c>
      <c r="M24" s="1024"/>
      <c r="N24" s="1024"/>
      <c r="O24" s="1024"/>
      <c r="P24" s="80"/>
      <c r="Q24" s="4"/>
      <c r="R24" s="1069" t="s">
        <v>261</v>
      </c>
      <c r="S24" s="1070" t="s">
        <v>261</v>
      </c>
      <c r="T24" s="1070" t="s">
        <v>261</v>
      </c>
      <c r="U24" s="1070" t="s">
        <v>261</v>
      </c>
      <c r="V24" s="1070" t="s">
        <v>261</v>
      </c>
      <c r="W24" s="1070" t="s">
        <v>261</v>
      </c>
      <c r="X24" s="1070" t="s">
        <v>261</v>
      </c>
      <c r="Y24" s="1070" t="s">
        <v>261</v>
      </c>
      <c r="Z24" s="1070" t="s">
        <v>261</v>
      </c>
      <c r="AA24" s="1070" t="s">
        <v>261</v>
      </c>
      <c r="AB24" s="1070" t="s">
        <v>261</v>
      </c>
      <c r="AC24" s="1070" t="s">
        <v>261</v>
      </c>
      <c r="AD24" s="1070" t="s">
        <v>261</v>
      </c>
      <c r="AE24" s="1070" t="s">
        <v>261</v>
      </c>
      <c r="AF24" s="1070" t="s">
        <v>261</v>
      </c>
      <c r="AG24" s="1070" t="s">
        <v>260</v>
      </c>
      <c r="AH24" s="1070" t="s">
        <v>261</v>
      </c>
      <c r="AI24" s="1070" t="s">
        <v>261</v>
      </c>
      <c r="AJ24" s="1070" t="s">
        <v>261</v>
      </c>
      <c r="AK24" s="1070" t="s">
        <v>261</v>
      </c>
      <c r="AL24" s="1070" t="s">
        <v>261</v>
      </c>
      <c r="AM24" s="1070" t="s">
        <v>261</v>
      </c>
      <c r="AN24" s="1070" t="s">
        <v>261</v>
      </c>
      <c r="AO24" s="1071" t="s">
        <v>261</v>
      </c>
      <c r="AP24" s="79"/>
      <c r="AQ24" s="79"/>
      <c r="AR24" s="79"/>
      <c r="AS24" s="236"/>
      <c r="AT24" s="236"/>
      <c r="AU24" s="236"/>
      <c r="AV24" s="236"/>
      <c r="AW24" s="236"/>
      <c r="AX24" s="236"/>
      <c r="AY24" s="236"/>
      <c r="AZ24" s="236"/>
      <c r="BA24" s="236"/>
      <c r="BB24" s="236"/>
      <c r="BC24" s="236"/>
      <c r="BD24" s="236"/>
      <c r="BE24" s="236"/>
      <c r="BF24" s="236"/>
      <c r="BG24" s="236"/>
      <c r="BH24" s="236"/>
      <c r="BI24" s="236"/>
      <c r="BJ24" s="236"/>
      <c r="BK24" s="236"/>
      <c r="BL24" s="236"/>
      <c r="BM24" s="236"/>
      <c r="BN24" s="236"/>
      <c r="BO24" s="236"/>
      <c r="BP24" s="236"/>
      <c r="BQ24" s="236"/>
      <c r="BR24" s="236"/>
      <c r="BS24" s="236"/>
      <c r="BT24" s="236"/>
      <c r="BU24" s="236"/>
      <c r="BV24" s="236"/>
      <c r="BW24" s="236"/>
    </row>
    <row r="25" s="0" customFormat="1" ht="18" customHeight="1">
      <c r="B25" s="21"/>
      <c r="C25" s="1016">
        <v>30140</v>
      </c>
      <c r="D25" s="1016" t="s">
        <v>230</v>
      </c>
      <c r="E25" s="1016" t="s">
        <v>219</v>
      </c>
      <c r="F25" s="1017" t="s">
        <v>220</v>
      </c>
      <c r="G25" s="1016" t="s">
        <v>231</v>
      </c>
      <c r="H25" s="1018" t="s">
        <v>232</v>
      </c>
      <c r="I25" s="1018"/>
      <c r="J25" s="1018"/>
      <c r="K25" s="1018"/>
      <c r="L25" s="1018" t="s">
        <v>233</v>
      </c>
      <c r="M25" s="1018"/>
      <c r="N25" s="1018"/>
      <c r="O25" s="1018"/>
      <c r="P25" s="80"/>
      <c r="Q25" s="4"/>
      <c r="R25" s="1066" t="s">
        <v>261</v>
      </c>
      <c r="S25" s="1067" t="s">
        <v>261</v>
      </c>
      <c r="T25" s="1067" t="s">
        <v>261</v>
      </c>
      <c r="U25" s="1067" t="s">
        <v>244</v>
      </c>
      <c r="V25" s="1067" t="s">
        <v>261</v>
      </c>
      <c r="W25" s="1067" t="s">
        <v>261</v>
      </c>
      <c r="X25" s="1067" t="s">
        <v>261</v>
      </c>
      <c r="Y25" s="1067" t="s">
        <v>261</v>
      </c>
      <c r="Z25" s="1067" t="s">
        <v>261</v>
      </c>
      <c r="AA25" s="1067" t="s">
        <v>261</v>
      </c>
      <c r="AB25" s="1067" t="s">
        <v>261</v>
      </c>
      <c r="AC25" s="1067" t="s">
        <v>261</v>
      </c>
      <c r="AD25" s="1067" t="s">
        <v>261</v>
      </c>
      <c r="AE25" s="1067" t="s">
        <v>261</v>
      </c>
      <c r="AF25" s="1067" t="s">
        <v>261</v>
      </c>
      <c r="AG25" s="1067" t="s">
        <v>261</v>
      </c>
      <c r="AH25" s="1067" t="s">
        <v>261</v>
      </c>
      <c r="AI25" s="1067" t="s">
        <v>261</v>
      </c>
      <c r="AJ25" s="1067" t="s">
        <v>261</v>
      </c>
      <c r="AK25" s="1067" t="s">
        <v>261</v>
      </c>
      <c r="AL25" s="1067" t="s">
        <v>261</v>
      </c>
      <c r="AM25" s="1067" t="s">
        <v>261</v>
      </c>
      <c r="AN25" s="1067" t="s">
        <v>261</v>
      </c>
      <c r="AO25" s="1068" t="s">
        <v>261</v>
      </c>
      <c r="AP25" s="79"/>
      <c r="AQ25" s="79"/>
      <c r="AR25" s="79"/>
      <c r="AS25" s="236"/>
      <c r="AT25" s="236"/>
      <c r="AU25" s="236"/>
      <c r="AV25" s="236"/>
      <c r="AW25" s="236"/>
      <c r="AX25" s="236"/>
      <c r="AY25" s="236"/>
      <c r="AZ25" s="236"/>
      <c r="BA25" s="236"/>
      <c r="BB25" s="236"/>
      <c r="BC25" s="236"/>
      <c r="BD25" s="236"/>
      <c r="BE25" s="236"/>
      <c r="BF25" s="236"/>
      <c r="BG25" s="236"/>
      <c r="BH25" s="236"/>
      <c r="BI25" s="236"/>
      <c r="BJ25" s="236"/>
      <c r="BK25" s="236"/>
      <c r="BL25" s="236"/>
      <c r="BM25" s="236"/>
      <c r="BN25" s="236"/>
      <c r="BO25" s="236"/>
      <c r="BP25" s="236"/>
      <c r="BQ25" s="236"/>
      <c r="BR25" s="236"/>
      <c r="BS25" s="236"/>
      <c r="BT25" s="236"/>
      <c r="BU25" s="236"/>
      <c r="BV25" s="236"/>
      <c r="BW25" s="236"/>
    </row>
    <row r="26" s="0" customFormat="1" ht="18" customHeight="1">
      <c r="B26" s="21"/>
      <c r="C26" s="1022">
        <v>34361</v>
      </c>
      <c r="D26" s="1022" t="s">
        <v>235</v>
      </c>
      <c r="E26" s="1022" t="s">
        <v>219</v>
      </c>
      <c r="F26" s="1023" t="s">
        <v>220</v>
      </c>
      <c r="G26" s="1022" t="s">
        <v>236</v>
      </c>
      <c r="H26" s="1024" t="s">
        <v>222</v>
      </c>
      <c r="I26" s="1024"/>
      <c r="J26" s="1024"/>
      <c r="K26" s="1024"/>
      <c r="L26" s="1024" t="s">
        <v>237</v>
      </c>
      <c r="M26" s="1024"/>
      <c r="N26" s="1024"/>
      <c r="O26" s="1024"/>
      <c r="P26" s="80"/>
      <c r="Q26" s="4"/>
      <c r="R26" s="1069" t="s">
        <v>244</v>
      </c>
      <c r="S26" s="1070" t="s">
        <v>244</v>
      </c>
      <c r="T26" s="1070" t="s">
        <v>244</v>
      </c>
      <c r="U26" s="1070" t="s">
        <v>244</v>
      </c>
      <c r="V26" s="1070" t="s">
        <v>244</v>
      </c>
      <c r="W26" s="1070" t="s">
        <v>244</v>
      </c>
      <c r="X26" s="1070" t="s">
        <v>244</v>
      </c>
      <c r="Y26" s="1070" t="s">
        <v>244</v>
      </c>
      <c r="Z26" s="1070" t="s">
        <v>244</v>
      </c>
      <c r="AA26" s="1070" t="s">
        <v>244</v>
      </c>
      <c r="AB26" s="1070" t="s">
        <v>244</v>
      </c>
      <c r="AC26" s="1070" t="s">
        <v>244</v>
      </c>
      <c r="AD26" s="1070" t="s">
        <v>244</v>
      </c>
      <c r="AE26" s="1070" t="s">
        <v>244</v>
      </c>
      <c r="AF26" s="1070" t="s">
        <v>244</v>
      </c>
      <c r="AG26" s="1070" t="s">
        <v>244</v>
      </c>
      <c r="AH26" s="1070" t="s">
        <v>244</v>
      </c>
      <c r="AI26" s="1070" t="s">
        <v>244</v>
      </c>
      <c r="AJ26" s="1070" t="s">
        <v>244</v>
      </c>
      <c r="AK26" s="1070" t="s">
        <v>244</v>
      </c>
      <c r="AL26" s="1070" t="s">
        <v>244</v>
      </c>
      <c r="AM26" s="1070" t="s">
        <v>244</v>
      </c>
      <c r="AN26" s="1070" t="s">
        <v>244</v>
      </c>
      <c r="AO26" s="1071" t="s">
        <v>244</v>
      </c>
      <c r="AP26" s="79"/>
      <c r="AQ26" s="79"/>
      <c r="AR26" s="79"/>
      <c r="AS26" s="236"/>
      <c r="AT26" s="236"/>
      <c r="AU26" s="236"/>
      <c r="AV26" s="236"/>
      <c r="AW26" s="236"/>
      <c r="AX26" s="236"/>
      <c r="AY26" s="236"/>
      <c r="AZ26" s="236"/>
      <c r="BA26" s="236"/>
      <c r="BB26" s="236"/>
      <c r="BC26" s="236"/>
      <c r="BD26" s="236"/>
      <c r="BE26" s="236"/>
      <c r="BF26" s="236"/>
      <c r="BG26" s="236"/>
      <c r="BH26" s="236"/>
      <c r="BI26" s="236"/>
      <c r="BJ26" s="236"/>
      <c r="BK26" s="236"/>
      <c r="BL26" s="236"/>
      <c r="BM26" s="236"/>
      <c r="BN26" s="236"/>
      <c r="BO26" s="236"/>
      <c r="BP26" s="236"/>
      <c r="BQ26" s="236"/>
      <c r="BR26" s="236"/>
      <c r="BS26" s="236"/>
      <c r="BT26" s="236"/>
      <c r="BU26" s="236"/>
      <c r="BV26" s="236"/>
      <c r="BW26" s="236"/>
    </row>
    <row r="27" s="0" customFormat="1" ht="18" customHeight="1">
      <c r="B27" s="21"/>
      <c r="C27" s="1016">
        <v>54608</v>
      </c>
      <c r="D27" s="1016" t="s">
        <v>238</v>
      </c>
      <c r="E27" s="1016" t="s">
        <v>219</v>
      </c>
      <c r="F27" s="1017" t="s">
        <v>220</v>
      </c>
      <c r="G27" s="1016" t="s">
        <v>239</v>
      </c>
      <c r="H27" s="1018" t="s">
        <v>240</v>
      </c>
      <c r="I27" s="1018"/>
      <c r="J27" s="1018"/>
      <c r="K27" s="1018"/>
      <c r="L27" s="1018" t="s">
        <v>241</v>
      </c>
      <c r="M27" s="1018"/>
      <c r="N27" s="1018"/>
      <c r="O27" s="1018"/>
      <c r="P27" s="80"/>
      <c r="Q27" s="4"/>
      <c r="R27" s="1066" t="s">
        <v>244</v>
      </c>
      <c r="S27" s="1067" t="s">
        <v>244</v>
      </c>
      <c r="T27" s="1067" t="s">
        <v>244</v>
      </c>
      <c r="U27" s="1067" t="s">
        <v>244</v>
      </c>
      <c r="V27" s="1067" t="s">
        <v>244</v>
      </c>
      <c r="W27" s="1067" t="s">
        <v>244</v>
      </c>
      <c r="X27" s="1067" t="s">
        <v>244</v>
      </c>
      <c r="Y27" s="1067" t="s">
        <v>244</v>
      </c>
      <c r="Z27" s="1067" t="s">
        <v>244</v>
      </c>
      <c r="AA27" s="1067" t="s">
        <v>244</v>
      </c>
      <c r="AB27" s="1067" t="s">
        <v>244</v>
      </c>
      <c r="AC27" s="1067" t="s">
        <v>244</v>
      </c>
      <c r="AD27" s="1067" t="s">
        <v>244</v>
      </c>
      <c r="AE27" s="1067" t="s">
        <v>244</v>
      </c>
      <c r="AF27" s="1067" t="s">
        <v>244</v>
      </c>
      <c r="AG27" s="1067" t="s">
        <v>244</v>
      </c>
      <c r="AH27" s="1067" t="s">
        <v>244</v>
      </c>
      <c r="AI27" s="1067" t="s">
        <v>244</v>
      </c>
      <c r="AJ27" s="1067" t="s">
        <v>244</v>
      </c>
      <c r="AK27" s="1067" t="s">
        <v>244</v>
      </c>
      <c r="AL27" s="1067" t="s">
        <v>244</v>
      </c>
      <c r="AM27" s="1067" t="s">
        <v>244</v>
      </c>
      <c r="AN27" s="1067" t="s">
        <v>244</v>
      </c>
      <c r="AO27" s="1068" t="s">
        <v>244</v>
      </c>
      <c r="AP27" s="79"/>
      <c r="AQ27" s="79"/>
      <c r="AR27" s="79"/>
      <c r="AS27" s="236"/>
      <c r="AT27" s="236"/>
      <c r="AU27" s="236"/>
      <c r="AV27" s="236"/>
      <c r="AW27" s="236"/>
      <c r="AX27" s="236"/>
      <c r="AY27" s="236"/>
      <c r="AZ27" s="236"/>
      <c r="BA27" s="236"/>
      <c r="BB27" s="236"/>
      <c r="BC27" s="236"/>
      <c r="BD27" s="236"/>
      <c r="BE27" s="236"/>
      <c r="BF27" s="236"/>
      <c r="BG27" s="236"/>
      <c r="BH27" s="236"/>
      <c r="BI27" s="236"/>
      <c r="BJ27" s="236"/>
      <c r="BK27" s="236"/>
      <c r="BL27" s="236"/>
      <c r="BM27" s="236"/>
      <c r="BN27" s="236"/>
      <c r="BO27" s="236"/>
      <c r="BP27" s="236"/>
      <c r="BQ27" s="236"/>
      <c r="BR27" s="236"/>
      <c r="BS27" s="236"/>
      <c r="BT27" s="236"/>
      <c r="BU27" s="236"/>
      <c r="BV27" s="236"/>
      <c r="BW27" s="236"/>
    </row>
    <row r="28" s="0" customFormat="1" ht="18" customHeight="1">
      <c r="B28" s="21"/>
      <c r="C28" s="1022">
        <v>58900</v>
      </c>
      <c r="D28" s="1022" t="s">
        <v>242</v>
      </c>
      <c r="E28" s="1022" t="s">
        <v>219</v>
      </c>
      <c r="F28" s="1023" t="s">
        <v>243</v>
      </c>
      <c r="G28" s="1022" t="s">
        <v>244</v>
      </c>
      <c r="H28" s="1024" t="s">
        <v>245</v>
      </c>
      <c r="I28" s="1024"/>
      <c r="J28" s="1024"/>
      <c r="K28" s="1024"/>
      <c r="L28" s="1024" t="s">
        <v>246</v>
      </c>
      <c r="M28" s="1024"/>
      <c r="N28" s="1024"/>
      <c r="O28" s="1024"/>
      <c r="P28" s="80"/>
      <c r="Q28" s="4"/>
      <c r="R28" s="1069" t="s">
        <v>244</v>
      </c>
      <c r="S28" s="1070" t="s">
        <v>244</v>
      </c>
      <c r="T28" s="1070" t="s">
        <v>244</v>
      </c>
      <c r="U28" s="1070" t="s">
        <v>244</v>
      </c>
      <c r="V28" s="1070" t="s">
        <v>244</v>
      </c>
      <c r="W28" s="1070" t="s">
        <v>244</v>
      </c>
      <c r="X28" s="1070" t="s">
        <v>244</v>
      </c>
      <c r="Y28" s="1070" t="s">
        <v>244</v>
      </c>
      <c r="Z28" s="1070" t="s">
        <v>244</v>
      </c>
      <c r="AA28" s="1070" t="s">
        <v>244</v>
      </c>
      <c r="AB28" s="1070" t="s">
        <v>244</v>
      </c>
      <c r="AC28" s="1070" t="s">
        <v>244</v>
      </c>
      <c r="AD28" s="1070" t="s">
        <v>244</v>
      </c>
      <c r="AE28" s="1070" t="s">
        <v>244</v>
      </c>
      <c r="AF28" s="1070" t="s">
        <v>244</v>
      </c>
      <c r="AG28" s="1070" t="s">
        <v>244</v>
      </c>
      <c r="AH28" s="1070" t="s">
        <v>244</v>
      </c>
      <c r="AI28" s="1070" t="s">
        <v>244</v>
      </c>
      <c r="AJ28" s="1070" t="s">
        <v>244</v>
      </c>
      <c r="AK28" s="1070" t="s">
        <v>244</v>
      </c>
      <c r="AL28" s="1070" t="s">
        <v>244</v>
      </c>
      <c r="AM28" s="1070" t="s">
        <v>244</v>
      </c>
      <c r="AN28" s="1070" t="s">
        <v>244</v>
      </c>
      <c r="AO28" s="1071" t="s">
        <v>244</v>
      </c>
      <c r="AP28" s="79"/>
      <c r="AQ28" s="79"/>
      <c r="AR28" s="79"/>
      <c r="AS28" s="236"/>
      <c r="AT28" s="236"/>
      <c r="AU28" s="236"/>
      <c r="AV28" s="236"/>
      <c r="AW28" s="236"/>
      <c r="AX28" s="236"/>
      <c r="AY28" s="236"/>
      <c r="AZ28" s="236"/>
      <c r="BA28" s="236"/>
      <c r="BB28" s="236"/>
      <c r="BC28" s="236"/>
      <c r="BD28" s="236"/>
      <c r="BE28" s="236"/>
      <c r="BF28" s="236"/>
      <c r="BG28" s="236"/>
      <c r="BH28" s="236"/>
      <c r="BI28" s="236"/>
      <c r="BJ28" s="236"/>
      <c r="BK28" s="236"/>
      <c r="BL28" s="236"/>
      <c r="BM28" s="236"/>
      <c r="BN28" s="236"/>
      <c r="BO28" s="236"/>
      <c r="BP28" s="236"/>
      <c r="BQ28" s="236"/>
      <c r="BR28" s="236"/>
      <c r="BS28" s="236"/>
      <c r="BT28" s="236"/>
      <c r="BU28" s="236"/>
      <c r="BV28" s="236"/>
      <c r="BW28" s="236"/>
    </row>
    <row r="29" s="0" customFormat="1" ht="18" customHeight="1">
      <c r="B29" s="21"/>
      <c r="C29" s="181"/>
      <c r="D29" s="181"/>
      <c r="E29" s="181"/>
      <c r="F29" s="201"/>
      <c r="G29" s="181"/>
      <c r="H29" s="997">
        <v>521</v>
      </c>
      <c r="I29" s="997"/>
      <c r="J29" s="997"/>
      <c r="K29" s="997"/>
      <c r="L29" s="1072"/>
      <c r="M29" s="1072"/>
      <c r="N29" s="1072"/>
      <c r="O29" s="1072"/>
      <c r="P29" s="80"/>
      <c r="Q29" s="4"/>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79"/>
      <c r="AQ29" s="79"/>
      <c r="AR29" s="79"/>
      <c r="AS29" s="236"/>
      <c r="AT29" s="236"/>
      <c r="AU29" s="236"/>
      <c r="AV29" s="236"/>
      <c r="AW29" s="236"/>
      <c r="AX29" s="236"/>
      <c r="AY29" s="236"/>
      <c r="AZ29" s="236"/>
      <c r="BA29" s="236"/>
      <c r="BB29" s="236"/>
      <c r="BC29" s="236"/>
      <c r="BD29" s="236"/>
      <c r="BE29" s="236"/>
      <c r="BF29" s="236"/>
      <c r="BG29" s="236"/>
      <c r="BH29" s="236"/>
      <c r="BI29" s="236"/>
      <c r="BJ29" s="236"/>
      <c r="BK29" s="236"/>
      <c r="BL29" s="236"/>
      <c r="BM29" s="236"/>
      <c r="BN29" s="236"/>
      <c r="BO29" s="236"/>
      <c r="BP29" s="236"/>
      <c r="BQ29" s="236"/>
      <c r="BR29" s="236"/>
      <c r="BS29" s="236"/>
      <c r="BT29" s="236"/>
      <c r="BU29" s="236"/>
      <c r="BV29" s="236"/>
      <c r="BW29" s="236"/>
    </row>
    <row r="30" s="0" customFormat="1" ht="18" customHeight="1">
      <c r="B30" s="21"/>
      <c r="C30" s="181"/>
      <c r="D30" s="181"/>
      <c r="E30" s="181"/>
      <c r="F30" s="201"/>
      <c r="G30" s="181"/>
      <c r="H30" s="996"/>
      <c r="I30" s="996"/>
      <c r="J30" s="996"/>
      <c r="K30" s="996"/>
      <c r="L30" s="1072"/>
      <c r="M30" s="1072"/>
      <c r="N30" s="1072"/>
      <c r="O30" s="1072"/>
      <c r="P30" s="80"/>
      <c r="Q30" s="4"/>
      <c r="R30" s="182"/>
      <c r="S30" s="182"/>
      <c r="T30" s="182"/>
      <c r="U30" s="182"/>
      <c r="V30" s="182"/>
      <c r="W30" s="182"/>
      <c r="X30" s="1028" t="s">
        <v>247</v>
      </c>
      <c r="Y30" s="182"/>
      <c r="Z30" s="182"/>
      <c r="AA30" s="182"/>
      <c r="AB30" s="182"/>
      <c r="AC30" s="182"/>
      <c r="AD30" s="182"/>
      <c r="AE30" s="182"/>
      <c r="AF30" s="182"/>
      <c r="AG30" s="182"/>
      <c r="AH30" s="182"/>
      <c r="AI30" s="182"/>
      <c r="AJ30" s="182"/>
      <c r="AK30" s="182"/>
      <c r="AL30" s="182"/>
      <c r="AM30" s="182"/>
      <c r="AN30" s="182"/>
      <c r="AO30" s="182"/>
      <c r="AP30" s="79"/>
      <c r="AQ30" s="79"/>
      <c r="AR30" s="79"/>
      <c r="AS30" s="236"/>
      <c r="AT30" s="236"/>
      <c r="AU30" s="236"/>
      <c r="AV30" s="236"/>
      <c r="AW30" s="236"/>
      <c r="AX30" s="236"/>
      <c r="AY30" s="236"/>
      <c r="AZ30" s="236"/>
      <c r="BA30" s="236"/>
      <c r="BB30" s="236"/>
      <c r="BC30" s="236"/>
      <c r="BD30" s="236"/>
      <c r="BE30" s="236"/>
      <c r="BF30" s="236"/>
      <c r="BG30" s="236"/>
      <c r="BH30" s="236"/>
      <c r="BI30" s="236"/>
      <c r="BJ30" s="236"/>
      <c r="BK30" s="236"/>
      <c r="BL30" s="236"/>
      <c r="BM30" s="236"/>
      <c r="BN30" s="236"/>
      <c r="BO30" s="236"/>
      <c r="BP30" s="236"/>
      <c r="BQ30" s="236"/>
      <c r="BR30" s="236"/>
      <c r="BS30" s="236"/>
      <c r="BT30" s="236"/>
      <c r="BU30" s="236"/>
      <c r="BV30" s="236"/>
      <c r="BW30" s="236"/>
    </row>
    <row r="31" s="0" customFormat="1" ht="18" customHeight="1">
      <c r="B31" s="21"/>
      <c r="C31" s="181"/>
      <c r="D31" s="181"/>
      <c r="E31" s="181"/>
      <c r="F31" s="201"/>
      <c r="G31" s="181"/>
      <c r="H31" s="996"/>
      <c r="I31" s="996"/>
      <c r="J31" s="996"/>
      <c r="K31" s="996"/>
      <c r="L31" s="1072"/>
      <c r="M31" s="1072"/>
      <c r="N31" s="1072"/>
      <c r="O31" s="1072"/>
      <c r="P31" s="80"/>
      <c r="Q31" s="4"/>
      <c r="R31" s="182"/>
      <c r="S31" s="182"/>
      <c r="T31" s="182"/>
      <c r="U31" s="182"/>
      <c r="V31" s="182"/>
      <c r="W31" s="182"/>
      <c r="X31" s="182"/>
      <c r="Y31" s="182"/>
      <c r="Z31" s="182"/>
      <c r="AA31" s="1073" t="s">
        <v>261</v>
      </c>
      <c r="AB31" s="1028" t="s">
        <v>262</v>
      </c>
      <c r="AC31" s="182"/>
      <c r="AD31" s="182"/>
      <c r="AE31" s="182"/>
      <c r="AF31" s="182"/>
      <c r="AG31" s="182"/>
      <c r="AH31" s="182"/>
      <c r="AI31" s="182"/>
      <c r="AJ31" s="182"/>
      <c r="AK31" s="182"/>
      <c r="AL31" s="182"/>
      <c r="AM31" s="182"/>
      <c r="AN31" s="182"/>
      <c r="AO31" s="182"/>
      <c r="AP31" s="48"/>
      <c r="AQ31" s="48"/>
      <c r="AR31" s="48"/>
      <c r="AS31" s="236"/>
      <c r="AT31" s="236"/>
      <c r="AU31" s="236"/>
      <c r="AV31" s="236"/>
      <c r="AW31" s="236"/>
      <c r="AX31" s="236"/>
      <c r="AY31" s="236"/>
      <c r="AZ31" s="236"/>
      <c r="BA31" s="236"/>
      <c r="BB31" s="236"/>
      <c r="BC31" s="236"/>
      <c r="BD31" s="236"/>
      <c r="BE31" s="236"/>
      <c r="BF31" s="236"/>
      <c r="BG31" s="236"/>
      <c r="BH31" s="236"/>
      <c r="BI31" s="236"/>
      <c r="BJ31" s="236"/>
      <c r="BK31" s="236"/>
      <c r="BL31" s="236"/>
      <c r="BM31" s="236"/>
      <c r="BN31" s="236"/>
      <c r="BO31" s="236"/>
      <c r="BP31" s="236"/>
      <c r="BQ31" s="236"/>
      <c r="BR31" s="236"/>
      <c r="BS31" s="236"/>
      <c r="BT31" s="236"/>
      <c r="BU31" s="236"/>
      <c r="BV31" s="236"/>
      <c r="BW31" s="236"/>
    </row>
    <row r="32" s="0" customFormat="1" ht="18" customHeight="1">
      <c r="B32" s="21"/>
      <c r="C32" s="181"/>
      <c r="D32" s="181"/>
      <c r="E32" s="181"/>
      <c r="F32" s="201"/>
      <c r="G32" s="181"/>
      <c r="H32" s="996"/>
      <c r="I32" s="996"/>
      <c r="J32" s="996"/>
      <c r="K32" s="996"/>
      <c r="L32" s="1072"/>
      <c r="M32" s="1072"/>
      <c r="N32" s="1072"/>
      <c r="O32" s="1072"/>
      <c r="P32" s="80"/>
      <c r="Q32" s="4"/>
      <c r="R32" s="182"/>
      <c r="S32" s="182"/>
      <c r="T32" s="182"/>
      <c r="U32" s="182"/>
      <c r="V32" s="182"/>
      <c r="W32" s="182"/>
      <c r="X32" s="182"/>
      <c r="Y32" s="182"/>
      <c r="Z32" s="182"/>
      <c r="AA32" s="1073" t="s">
        <v>263</v>
      </c>
      <c r="AB32" s="1028" t="s">
        <v>264</v>
      </c>
      <c r="AC32" s="182"/>
      <c r="AD32" s="182"/>
      <c r="AE32" s="182"/>
      <c r="AF32" s="182"/>
      <c r="AG32" s="182"/>
      <c r="AH32" s="182"/>
      <c r="AI32" s="182"/>
      <c r="AJ32" s="182"/>
      <c r="AK32" s="182"/>
      <c r="AL32" s="182"/>
      <c r="AM32" s="182"/>
      <c r="AN32" s="182"/>
      <c r="AO32" s="182"/>
      <c r="AP32" s="79"/>
      <c r="AQ32" s="79"/>
      <c r="AR32" s="79"/>
      <c r="AS32" s="236"/>
      <c r="AT32" s="236"/>
      <c r="AU32" s="236"/>
      <c r="AV32" s="236"/>
      <c r="AW32" s="236"/>
      <c r="AX32" s="236"/>
      <c r="AY32" s="236"/>
      <c r="AZ32" s="236"/>
      <c r="BA32" s="236"/>
      <c r="BB32" s="236"/>
      <c r="BC32" s="236"/>
      <c r="BD32" s="236"/>
      <c r="BE32" s="236"/>
      <c r="BF32" s="236"/>
      <c r="BG32" s="236"/>
      <c r="BH32" s="236"/>
      <c r="BI32" s="236"/>
      <c r="BJ32" s="236"/>
      <c r="BK32" s="236"/>
      <c r="BL32" s="236"/>
      <c r="BM32" s="236"/>
      <c r="BN32" s="236"/>
      <c r="BO32" s="236"/>
      <c r="BP32" s="236"/>
      <c r="BQ32" s="236"/>
      <c r="BR32" s="236"/>
      <c r="BS32" s="236"/>
      <c r="BT32" s="236"/>
      <c r="BU32" s="236"/>
      <c r="BV32" s="236"/>
      <c r="BW32" s="236"/>
    </row>
    <row r="33" s="0" customFormat="1" ht="18" customHeight="1">
      <c r="B33" s="21"/>
      <c r="C33" s="181"/>
      <c r="D33" s="181"/>
      <c r="E33" s="181"/>
      <c r="F33" s="201"/>
      <c r="G33" s="181"/>
      <c r="H33" s="996"/>
      <c r="I33" s="996"/>
      <c r="J33" s="996"/>
      <c r="K33" s="996"/>
      <c r="L33" s="1072"/>
      <c r="M33" s="1072"/>
      <c r="N33" s="1072"/>
      <c r="O33" s="1072"/>
      <c r="P33" s="80"/>
      <c r="Q33" s="4"/>
      <c r="R33" s="182"/>
      <c r="S33" s="182"/>
      <c r="T33" s="182"/>
      <c r="U33" s="182"/>
      <c r="V33" s="182"/>
      <c r="W33" s="182"/>
      <c r="X33" s="182"/>
      <c r="Y33" s="182"/>
      <c r="Z33" s="182"/>
      <c r="AA33" s="1074" t="s">
        <v>260</v>
      </c>
      <c r="AB33" s="1028" t="s">
        <v>265</v>
      </c>
      <c r="AC33" s="182"/>
      <c r="AD33" s="182"/>
      <c r="AE33" s="182"/>
      <c r="AF33" s="182"/>
      <c r="AG33" s="182"/>
      <c r="AH33" s="182"/>
      <c r="AI33" s="182"/>
      <c r="AJ33" s="182"/>
      <c r="AK33" s="182"/>
      <c r="AL33" s="182"/>
      <c r="AM33" s="182"/>
      <c r="AN33" s="182"/>
      <c r="AO33" s="182"/>
      <c r="AP33" s="79"/>
      <c r="AQ33" s="79"/>
      <c r="AR33" s="79"/>
      <c r="AS33" s="236"/>
      <c r="AT33" s="236"/>
      <c r="AU33" s="236"/>
      <c r="AV33" s="236"/>
      <c r="AW33" s="236"/>
      <c r="AX33" s="236"/>
      <c r="AY33" s="236"/>
      <c r="AZ33" s="236"/>
      <c r="BA33" s="236"/>
      <c r="BB33" s="236"/>
      <c r="BC33" s="236"/>
      <c r="BD33" s="236"/>
      <c r="BE33" s="236"/>
      <c r="BF33" s="236"/>
      <c r="BG33" s="236"/>
      <c r="BH33" s="236"/>
      <c r="BI33" s="236"/>
      <c r="BJ33" s="236"/>
      <c r="BK33" s="236"/>
      <c r="BL33" s="236"/>
      <c r="BM33" s="236"/>
      <c r="BN33" s="236"/>
      <c r="BO33" s="236"/>
      <c r="BP33" s="236"/>
      <c r="BQ33" s="236"/>
      <c r="BR33" s="236"/>
      <c r="BS33" s="236"/>
      <c r="BT33" s="236"/>
      <c r="BU33" s="236"/>
      <c r="BV33" s="236"/>
      <c r="BW33" s="236"/>
    </row>
    <row r="34" s="0" customFormat="1" ht="18" customHeight="1">
      <c r="B34" s="21"/>
      <c r="C34" s="181"/>
      <c r="D34" s="181"/>
      <c r="E34" s="181"/>
      <c r="F34" s="201"/>
      <c r="G34" s="181"/>
      <c r="H34" s="996"/>
      <c r="I34" s="996"/>
      <c r="J34" s="996"/>
      <c r="K34" s="996"/>
      <c r="L34" s="1072"/>
      <c r="M34" s="1072"/>
      <c r="N34" s="1072"/>
      <c r="O34" s="1072"/>
      <c r="P34" s="80"/>
      <c r="Q34" s="4"/>
      <c r="R34" s="182"/>
      <c r="S34" s="182"/>
      <c r="T34" s="182"/>
      <c r="U34" s="182"/>
      <c r="V34" s="182"/>
      <c r="W34" s="182"/>
      <c r="X34" s="182"/>
      <c r="Y34" s="182"/>
      <c r="Z34" s="182"/>
      <c r="AA34" s="182"/>
      <c r="AB34" s="182"/>
      <c r="AC34" s="182"/>
      <c r="AD34" s="182"/>
      <c r="AE34" s="182"/>
      <c r="AF34" s="182"/>
      <c r="AG34" s="182"/>
      <c r="AH34" s="182"/>
      <c r="AI34" s="182"/>
      <c r="AJ34" s="182"/>
      <c r="AK34" s="182"/>
      <c r="AL34" s="182"/>
      <c r="AM34" s="182"/>
      <c r="AN34" s="182"/>
      <c r="AO34" s="182"/>
      <c r="AP34" s="48"/>
      <c r="AQ34" s="48"/>
      <c r="AR34" s="48"/>
      <c r="AS34" s="236"/>
      <c r="AT34" s="236"/>
      <c r="AU34" s="236"/>
      <c r="AV34" s="236"/>
      <c r="AW34" s="236"/>
      <c r="AX34" s="236"/>
      <c r="AY34" s="236"/>
      <c r="AZ34" s="236"/>
      <c r="BA34" s="236"/>
      <c r="BB34" s="236"/>
      <c r="BC34" s="236"/>
      <c r="BD34" s="236"/>
      <c r="BE34" s="236"/>
      <c r="BF34" s="236"/>
      <c r="BG34" s="236"/>
      <c r="BH34" s="236"/>
      <c r="BI34" s="236"/>
      <c r="BJ34" s="236"/>
      <c r="BK34" s="236"/>
      <c r="BL34" s="236"/>
      <c r="BM34" s="236"/>
      <c r="BN34" s="236"/>
      <c r="BO34" s="236"/>
      <c r="BP34" s="236"/>
      <c r="BQ34" s="236"/>
      <c r="BR34" s="236"/>
      <c r="BS34" s="236"/>
      <c r="BT34" s="236"/>
      <c r="BU34" s="236"/>
      <c r="BV34" s="236"/>
      <c r="BW34" s="236"/>
    </row>
    <row r="35" s="0" customFormat="1" ht="18" customHeight="1">
      <c r="B35" s="21"/>
      <c r="C35" s="181"/>
      <c r="D35" s="181"/>
      <c r="E35" s="181"/>
      <c r="F35" s="201"/>
      <c r="G35" s="181"/>
      <c r="H35" s="996"/>
      <c r="I35" s="996"/>
      <c r="J35" s="996"/>
      <c r="K35" s="996"/>
      <c r="L35" s="1072"/>
      <c r="M35" s="1072"/>
      <c r="N35" s="1072"/>
      <c r="O35" s="1072"/>
      <c r="P35" s="80"/>
      <c r="Q35" s="4"/>
      <c r="R35" s="182"/>
      <c r="S35" s="182"/>
      <c r="T35" s="182"/>
      <c r="U35" s="182"/>
      <c r="V35" s="182"/>
      <c r="W35" s="182"/>
      <c r="X35" s="182"/>
      <c r="Y35" s="182"/>
      <c r="Z35" s="182"/>
      <c r="AA35" s="182"/>
      <c r="AB35" s="182"/>
      <c r="AC35" s="182"/>
      <c r="AD35" s="182"/>
      <c r="AE35" s="182"/>
      <c r="AF35" s="182"/>
      <c r="AG35" s="182"/>
      <c r="AH35" s="182"/>
      <c r="AI35" s="182"/>
      <c r="AJ35" s="182"/>
      <c r="AK35" s="182"/>
      <c r="AL35" s="182"/>
      <c r="AM35" s="182"/>
      <c r="AN35" s="182"/>
      <c r="AO35" s="182"/>
      <c r="AP35" s="79"/>
      <c r="AQ35" s="79"/>
      <c r="AR35" s="79"/>
      <c r="AS35" s="236"/>
      <c r="AT35" s="236"/>
      <c r="AU35" s="236"/>
      <c r="AV35" s="236"/>
      <c r="AW35" s="236"/>
      <c r="AX35" s="236"/>
      <c r="AY35" s="236"/>
      <c r="AZ35" s="236"/>
      <c r="BA35" s="236"/>
      <c r="BB35" s="236"/>
      <c r="BC35" s="236"/>
      <c r="BD35" s="236"/>
      <c r="BE35" s="236"/>
      <c r="BF35" s="236"/>
      <c r="BG35" s="236"/>
      <c r="BH35" s="236"/>
      <c r="BI35" s="236"/>
      <c r="BJ35" s="236"/>
      <c r="BK35" s="236"/>
      <c r="BL35" s="236"/>
      <c r="BM35" s="236"/>
      <c r="BN35" s="236"/>
      <c r="BO35" s="236"/>
      <c r="BP35" s="236"/>
      <c r="BQ35" s="236"/>
      <c r="BR35" s="236"/>
      <c r="BS35" s="236"/>
      <c r="BT35" s="236"/>
      <c r="BU35" s="236"/>
      <c r="BV35" s="236"/>
      <c r="BW35" s="236"/>
    </row>
    <row r="36" s="0" customFormat="1" ht="18" customHeight="1">
      <c r="B36" s="21"/>
      <c r="C36" s="181"/>
      <c r="D36" s="181"/>
      <c r="E36" s="181"/>
      <c r="F36" s="201"/>
      <c r="G36" s="181"/>
      <c r="H36" s="996"/>
      <c r="I36" s="996"/>
      <c r="J36" s="996"/>
      <c r="K36" s="996"/>
      <c r="L36" s="1072"/>
      <c r="M36" s="1072"/>
      <c r="N36" s="1072"/>
      <c r="O36" s="1072"/>
      <c r="P36" s="80"/>
      <c r="Q36" s="4"/>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79"/>
      <c r="AQ36" s="79"/>
      <c r="AR36" s="79"/>
      <c r="AS36" s="236"/>
      <c r="AT36" s="236"/>
      <c r="AU36" s="236"/>
      <c r="AV36" s="236"/>
      <c r="AW36" s="236"/>
      <c r="AX36" s="236"/>
      <c r="AY36" s="236"/>
      <c r="AZ36" s="236"/>
      <c r="BA36" s="236"/>
      <c r="BB36" s="236"/>
      <c r="BC36" s="236"/>
      <c r="BD36" s="236"/>
      <c r="BE36" s="236"/>
      <c r="BF36" s="236"/>
      <c r="BG36" s="236"/>
      <c r="BH36" s="236"/>
      <c r="BI36" s="236"/>
      <c r="BJ36" s="236"/>
      <c r="BK36" s="236"/>
      <c r="BL36" s="236"/>
      <c r="BM36" s="236"/>
      <c r="BN36" s="236"/>
      <c r="BO36" s="236"/>
      <c r="BP36" s="236"/>
      <c r="BQ36" s="236"/>
      <c r="BR36" s="236"/>
      <c r="BS36" s="236"/>
      <c r="BT36" s="236"/>
      <c r="BU36" s="236"/>
      <c r="BV36" s="236"/>
      <c r="BW36" s="236"/>
    </row>
    <row r="37" s="0" customFormat="1" ht="18" customHeight="1">
      <c r="B37" s="21"/>
      <c r="C37" s="181"/>
      <c r="D37" s="181"/>
      <c r="E37" s="181"/>
      <c r="F37" s="201"/>
      <c r="G37" s="181"/>
      <c r="H37" s="996"/>
      <c r="I37" s="996"/>
      <c r="J37" s="996"/>
      <c r="K37" s="996"/>
      <c r="L37" s="1072"/>
      <c r="M37" s="1072"/>
      <c r="N37" s="1072"/>
      <c r="O37" s="1072"/>
      <c r="P37" s="80"/>
      <c r="Q37" s="4"/>
      <c r="R37" s="182"/>
      <c r="S37" s="182"/>
      <c r="T37" s="182"/>
      <c r="U37" s="182"/>
      <c r="V37" s="182"/>
      <c r="W37" s="182"/>
      <c r="X37" s="182"/>
      <c r="Y37" s="182"/>
      <c r="Z37" s="182"/>
      <c r="AA37" s="182"/>
      <c r="AB37" s="182"/>
      <c r="AC37" s="182"/>
      <c r="AD37" s="182"/>
      <c r="AE37" s="182"/>
      <c r="AF37" s="182"/>
      <c r="AG37" s="182"/>
      <c r="AH37" s="182"/>
      <c r="AI37" s="182"/>
      <c r="AJ37" s="182"/>
      <c r="AK37" s="182"/>
      <c r="AL37" s="182"/>
      <c r="AM37" s="182"/>
      <c r="AN37" s="182"/>
      <c r="AO37" s="182"/>
      <c r="AP37" s="79"/>
      <c r="AQ37" s="79"/>
      <c r="AR37" s="79"/>
      <c r="AS37" s="236"/>
      <c r="AT37" s="236"/>
      <c r="AU37" s="236"/>
      <c r="AV37" s="236"/>
      <c r="AW37" s="236"/>
      <c r="AX37" s="236"/>
      <c r="AY37" s="236"/>
      <c r="AZ37" s="236"/>
      <c r="BA37" s="236"/>
      <c r="BB37" s="236"/>
      <c r="BC37" s="236"/>
      <c r="BD37" s="236"/>
      <c r="BE37" s="236"/>
      <c r="BF37" s="236"/>
      <c r="BG37" s="236"/>
      <c r="BH37" s="236"/>
      <c r="BI37" s="236"/>
      <c r="BJ37" s="236"/>
      <c r="BK37" s="236"/>
      <c r="BL37" s="236"/>
      <c r="BM37" s="236"/>
      <c r="BN37" s="236"/>
      <c r="BO37" s="236"/>
      <c r="BP37" s="236"/>
      <c r="BQ37" s="236"/>
      <c r="BR37" s="236"/>
      <c r="BS37" s="236"/>
      <c r="BT37" s="236"/>
      <c r="BU37" s="236"/>
      <c r="BV37" s="236"/>
      <c r="BW37" s="236"/>
    </row>
    <row r="38" s="0" customFormat="1" ht="18" customHeight="1">
      <c r="B38" s="21"/>
      <c r="C38" s="181"/>
      <c r="D38" s="181"/>
      <c r="E38" s="181"/>
      <c r="F38" s="201"/>
      <c r="G38" s="181"/>
      <c r="H38" s="996"/>
      <c r="I38" s="996"/>
      <c r="J38" s="996"/>
      <c r="K38" s="996"/>
      <c r="L38" s="1072"/>
      <c r="M38" s="1072"/>
      <c r="N38" s="1072"/>
      <c r="O38" s="1072"/>
      <c r="P38" s="80"/>
      <c r="Q38" s="4"/>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79"/>
      <c r="AQ38" s="79"/>
      <c r="AR38" s="79"/>
      <c r="AS38" s="236"/>
      <c r="AT38" s="236"/>
      <c r="AU38" s="236"/>
      <c r="AV38" s="236"/>
      <c r="AW38" s="236"/>
      <c r="AX38" s="236"/>
      <c r="AY38" s="236"/>
      <c r="AZ38" s="236"/>
      <c r="BA38" s="236"/>
      <c r="BB38" s="236"/>
      <c r="BC38" s="236"/>
      <c r="BD38" s="236"/>
      <c r="BE38" s="236"/>
      <c r="BF38" s="236"/>
      <c r="BG38" s="236"/>
      <c r="BH38" s="236"/>
      <c r="BI38" s="236"/>
      <c r="BJ38" s="236"/>
      <c r="BK38" s="236"/>
      <c r="BL38" s="236"/>
      <c r="BM38" s="236"/>
      <c r="BN38" s="236"/>
      <c r="BO38" s="236"/>
      <c r="BP38" s="236"/>
      <c r="BQ38" s="236"/>
      <c r="BR38" s="236"/>
      <c r="BS38" s="236"/>
      <c r="BT38" s="236"/>
      <c r="BU38" s="236"/>
      <c r="BV38" s="236"/>
      <c r="BW38" s="236"/>
    </row>
    <row r="39" ht="18" customHeight="1">
      <c r="C39" s="181"/>
      <c r="D39" s="181"/>
      <c r="E39" s="181"/>
      <c r="F39" s="201"/>
      <c r="G39" s="181"/>
      <c r="H39" s="996"/>
      <c r="I39" s="996"/>
      <c r="J39" s="996"/>
      <c r="K39" s="996"/>
      <c r="L39" s="1072"/>
      <c r="M39" s="1072"/>
      <c r="N39" s="1072"/>
      <c r="O39" s="1072"/>
      <c r="P39" s="80"/>
      <c r="Q39" s="4"/>
      <c r="R39" s="182"/>
      <c r="S39" s="182"/>
      <c r="T39" s="182"/>
      <c r="U39" s="182"/>
      <c r="V39" s="182"/>
      <c r="W39" s="182"/>
      <c r="X39" s="182"/>
      <c r="Y39" s="182"/>
      <c r="Z39" s="182"/>
      <c r="AA39" s="182"/>
      <c r="AB39" s="182"/>
      <c r="AC39" s="182"/>
      <c r="AD39" s="182"/>
      <c r="AE39" s="182"/>
      <c r="AF39" s="182"/>
      <c r="AG39" s="182"/>
      <c r="AH39" s="182"/>
      <c r="AI39" s="182"/>
      <c r="AJ39" s="182"/>
      <c r="AK39" s="182"/>
      <c r="AL39" s="182"/>
      <c r="AM39" s="182"/>
      <c r="AN39" s="182"/>
      <c r="AO39" s="182"/>
      <c r="AP39" s="4"/>
      <c r="AQ39" s="79"/>
      <c r="AR39" s="79"/>
    </row>
    <row r="40" ht="18" customHeight="1">
      <c r="C40" s="181"/>
      <c r="D40" s="181"/>
      <c r="E40" s="181"/>
      <c r="F40" s="201"/>
      <c r="G40" s="181"/>
      <c r="H40" s="996"/>
      <c r="I40" s="996"/>
      <c r="J40" s="996"/>
      <c r="K40" s="996"/>
      <c r="L40" s="1072"/>
      <c r="M40" s="1072"/>
      <c r="N40" s="1072"/>
      <c r="O40" s="1072"/>
      <c r="P40" s="80"/>
      <c r="Q40" s="4"/>
      <c r="R40" s="182"/>
      <c r="S40" s="182"/>
      <c r="T40" s="182"/>
      <c r="U40" s="182"/>
      <c r="V40" s="182"/>
      <c r="W40" s="182"/>
      <c r="X40" s="182"/>
      <c r="Y40" s="182"/>
      <c r="Z40" s="182"/>
      <c r="AA40" s="182"/>
      <c r="AB40" s="182"/>
      <c r="AC40" s="182"/>
      <c r="AD40" s="182"/>
      <c r="AE40" s="182"/>
      <c r="AF40" s="182"/>
      <c r="AG40" s="182"/>
      <c r="AH40" s="182"/>
      <c r="AI40" s="182"/>
      <c r="AJ40" s="182"/>
      <c r="AK40" s="182"/>
      <c r="AL40" s="182"/>
      <c r="AM40" s="182"/>
      <c r="AN40" s="182"/>
      <c r="AO40" s="182"/>
      <c r="AP40" s="4"/>
      <c r="AQ40" s="79"/>
      <c r="AR40" s="79"/>
    </row>
    <row r="41" ht="18" customHeight="1">
      <c r="C41" s="181"/>
      <c r="D41" s="181"/>
      <c r="E41" s="181"/>
      <c r="F41" s="201"/>
      <c r="G41" s="181"/>
      <c r="H41" s="996"/>
      <c r="I41" s="996"/>
      <c r="J41" s="996"/>
      <c r="K41" s="996"/>
      <c r="L41" s="1072"/>
      <c r="M41" s="1072"/>
      <c r="N41" s="1072"/>
      <c r="O41" s="1072"/>
      <c r="P41" s="80"/>
      <c r="Q41" s="4"/>
      <c r="R41" s="182"/>
      <c r="S41" s="182"/>
      <c r="T41" s="182"/>
      <c r="U41" s="182"/>
      <c r="V41" s="182"/>
      <c r="W41" s="182"/>
      <c r="X41" s="182"/>
      <c r="Y41" s="182"/>
      <c r="Z41" s="182"/>
      <c r="AA41" s="182"/>
      <c r="AB41" s="182"/>
      <c r="AC41" s="182"/>
      <c r="AD41" s="182"/>
      <c r="AE41" s="182"/>
      <c r="AF41" s="182"/>
      <c r="AG41" s="182"/>
      <c r="AH41" s="182"/>
      <c r="AI41" s="182"/>
      <c r="AJ41" s="182"/>
      <c r="AK41" s="182"/>
      <c r="AL41" s="182"/>
      <c r="AM41" s="182"/>
      <c r="AN41" s="182"/>
      <c r="AO41" s="182"/>
      <c r="AP41" s="4"/>
      <c r="AQ41" s="79"/>
      <c r="AR41" s="79"/>
    </row>
    <row r="42" ht="18" customHeight="1">
      <c r="C42" s="181"/>
      <c r="D42" s="181"/>
      <c r="E42" s="181"/>
      <c r="F42" s="201"/>
      <c r="G42" s="181"/>
      <c r="H42" s="996"/>
      <c r="I42" s="996"/>
      <c r="J42" s="996"/>
      <c r="K42" s="996"/>
      <c r="L42" s="1072"/>
      <c r="M42" s="1072"/>
      <c r="N42" s="1072"/>
      <c r="O42" s="1072"/>
      <c r="P42" s="80"/>
      <c r="Q42" s="4"/>
      <c r="R42" s="182"/>
      <c r="S42" s="182"/>
      <c r="T42" s="182"/>
      <c r="U42" s="182"/>
      <c r="V42" s="182"/>
      <c r="W42" s="182"/>
      <c r="X42" s="182"/>
      <c r="Y42" s="182"/>
      <c r="Z42" s="182"/>
      <c r="AA42" s="182"/>
      <c r="AB42" s="182"/>
      <c r="AC42" s="182"/>
      <c r="AD42" s="182"/>
      <c r="AE42" s="182"/>
      <c r="AF42" s="182"/>
      <c r="AG42" s="182"/>
      <c r="AH42" s="182"/>
      <c r="AI42" s="182"/>
      <c r="AJ42" s="182"/>
      <c r="AK42" s="182"/>
      <c r="AL42" s="182"/>
      <c r="AM42" s="182"/>
      <c r="AN42" s="182"/>
      <c r="AO42" s="182"/>
      <c r="AP42" s="4"/>
      <c r="AQ42" s="79"/>
      <c r="AR42" s="79"/>
    </row>
    <row r="43" ht="18" customHeight="1">
      <c r="C43" s="181"/>
      <c r="D43" s="181"/>
      <c r="E43" s="181"/>
      <c r="F43" s="201"/>
      <c r="G43" s="181"/>
      <c r="H43" s="996"/>
      <c r="I43" s="996"/>
      <c r="J43" s="996"/>
      <c r="K43" s="996"/>
      <c r="L43" s="1072"/>
      <c r="M43" s="1072"/>
      <c r="N43" s="1072"/>
      <c r="O43" s="1072"/>
      <c r="P43" s="80"/>
      <c r="Q43" s="4"/>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4"/>
      <c r="AQ43" s="79"/>
      <c r="AR43" s="79"/>
    </row>
    <row r="44" ht="18" customHeight="1">
      <c r="C44" s="181"/>
      <c r="D44" s="181"/>
      <c r="E44" s="181"/>
      <c r="F44" s="201"/>
      <c r="G44" s="181"/>
      <c r="H44" s="996"/>
      <c r="I44" s="996"/>
      <c r="J44" s="996"/>
      <c r="K44" s="996"/>
      <c r="L44" s="1072"/>
      <c r="M44" s="1072"/>
      <c r="N44" s="1072"/>
      <c r="O44" s="1072"/>
      <c r="P44" s="80"/>
      <c r="Q44" s="4"/>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4"/>
      <c r="AQ44" s="79"/>
      <c r="AR44" s="79"/>
    </row>
    <row r="45" ht="18" customHeight="1">
      <c r="C45" s="181"/>
      <c r="D45" s="181"/>
      <c r="E45" s="181"/>
      <c r="F45" s="201"/>
      <c r="G45" s="181"/>
      <c r="H45" s="996"/>
      <c r="I45" s="996"/>
      <c r="J45" s="996"/>
      <c r="K45" s="996"/>
      <c r="L45" s="1072"/>
      <c r="M45" s="1072"/>
      <c r="N45" s="1072"/>
      <c r="O45" s="1072"/>
      <c r="P45" s="80"/>
      <c r="Q45" s="4"/>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4"/>
      <c r="AQ45" s="79"/>
      <c r="AR45" s="79"/>
    </row>
    <row r="46" ht="18" customHeight="1">
      <c r="C46" s="181"/>
      <c r="D46" s="181"/>
      <c r="E46" s="181"/>
      <c r="F46" s="201"/>
      <c r="G46" s="181"/>
      <c r="H46" s="996"/>
      <c r="I46" s="996"/>
      <c r="J46" s="996"/>
      <c r="K46" s="996"/>
      <c r="L46" s="1072"/>
      <c r="M46" s="1072"/>
      <c r="N46" s="1072"/>
      <c r="O46" s="1072"/>
      <c r="P46" s="80"/>
      <c r="Q46" s="4"/>
      <c r="R46" s="182"/>
      <c r="S46" s="182"/>
      <c r="T46" s="182"/>
      <c r="U46" s="182"/>
      <c r="V46" s="182"/>
      <c r="W46" s="182"/>
      <c r="X46" s="182"/>
      <c r="Y46" s="182"/>
      <c r="Z46" s="182"/>
      <c r="AA46" s="182"/>
      <c r="AB46" s="182"/>
      <c r="AC46" s="182"/>
      <c r="AD46" s="182"/>
      <c r="AE46" s="182"/>
      <c r="AF46" s="182"/>
      <c r="AG46" s="182"/>
      <c r="AH46" s="182"/>
      <c r="AI46" s="182"/>
      <c r="AJ46" s="182"/>
      <c r="AK46" s="182"/>
      <c r="AL46" s="182"/>
      <c r="AM46" s="182"/>
      <c r="AN46" s="182"/>
      <c r="AO46" s="182"/>
      <c r="AP46" s="4"/>
      <c r="AQ46" s="79"/>
      <c r="AR46" s="79"/>
    </row>
    <row r="47" ht="0" hidden="1" customHeight="1">
      <c r="C47" s="181"/>
      <c r="D47" s="181"/>
      <c r="E47" s="181"/>
      <c r="F47" s="201"/>
      <c r="G47" s="181"/>
      <c r="H47" s="996"/>
      <c r="I47" s="996"/>
      <c r="J47" s="996"/>
      <c r="K47" s="996"/>
      <c r="L47" s="1072"/>
      <c r="M47" s="1072"/>
      <c r="N47" s="1072"/>
      <c r="O47" s="1072"/>
      <c r="P47" s="80"/>
      <c r="Q47" s="4"/>
      <c r="R47" s="182"/>
      <c r="S47" s="182"/>
      <c r="T47" s="182"/>
      <c r="U47" s="182"/>
      <c r="V47" s="182"/>
      <c r="W47" s="182"/>
      <c r="X47" s="182"/>
      <c r="Y47" s="182"/>
      <c r="Z47" s="182"/>
      <c r="AA47" s="182"/>
      <c r="AB47" s="182"/>
      <c r="AC47" s="182"/>
      <c r="AD47" s="182"/>
      <c r="AE47" s="182"/>
      <c r="AF47" s="182"/>
      <c r="AG47" s="182"/>
      <c r="AH47" s="182"/>
      <c r="AI47" s="182"/>
      <c r="AJ47" s="182"/>
      <c r="AK47" s="182"/>
      <c r="AL47" s="182"/>
      <c r="AM47" s="182"/>
      <c r="AN47" s="182"/>
      <c r="AO47" s="182"/>
      <c r="AP47" s="4"/>
      <c r="AQ47" s="79"/>
      <c r="AR47" s="79"/>
    </row>
    <row r="48" ht="0" hidden="1" customHeight="1">
      <c r="C48" s="181"/>
      <c r="D48" s="181"/>
      <c r="E48" s="181"/>
      <c r="F48" s="201"/>
      <c r="G48" s="181"/>
      <c r="H48" s="996"/>
      <c r="I48" s="996"/>
      <c r="J48" s="996"/>
      <c r="K48" s="996"/>
      <c r="L48" s="1072"/>
      <c r="M48" s="1072"/>
      <c r="N48" s="1072"/>
      <c r="O48" s="1072"/>
      <c r="P48" s="80"/>
      <c r="Q48" s="4"/>
      <c r="R48" s="182"/>
      <c r="S48" s="182"/>
      <c r="T48" s="182"/>
      <c r="U48" s="182"/>
      <c r="V48" s="182"/>
      <c r="W48" s="182"/>
      <c r="X48" s="182"/>
      <c r="Y48" s="182"/>
      <c r="Z48" s="182"/>
      <c r="AA48" s="182"/>
      <c r="AB48" s="182"/>
      <c r="AC48" s="182"/>
      <c r="AD48" s="182"/>
      <c r="AE48" s="182"/>
      <c r="AF48" s="182"/>
      <c r="AG48" s="182"/>
      <c r="AH48" s="182"/>
      <c r="AI48" s="182"/>
      <c r="AJ48" s="182"/>
      <c r="AK48" s="182"/>
      <c r="AL48" s="182"/>
      <c r="AM48" s="182"/>
      <c r="AN48" s="182"/>
      <c r="AO48" s="182"/>
      <c r="AP48" s="4"/>
      <c r="AQ48" s="79"/>
      <c r="AR48" s="79"/>
    </row>
    <row r="49" ht="0" hidden="1" customHeight="1">
      <c r="C49" s="181"/>
      <c r="D49" s="181"/>
      <c r="E49" s="181"/>
      <c r="F49" s="201"/>
      <c r="G49" s="181"/>
      <c r="H49" s="996"/>
      <c r="I49" s="996"/>
      <c r="J49" s="996"/>
      <c r="K49" s="996"/>
      <c r="L49" s="1072"/>
      <c r="M49" s="1072"/>
      <c r="N49" s="1072"/>
      <c r="O49" s="1072"/>
      <c r="P49" s="80"/>
      <c r="Q49" s="4"/>
      <c r="R49" s="182"/>
      <c r="S49" s="182"/>
      <c r="T49" s="182"/>
      <c r="U49" s="182"/>
      <c r="V49" s="182"/>
      <c r="W49" s="182"/>
      <c r="X49" s="182"/>
      <c r="Y49" s="182"/>
      <c r="Z49" s="182"/>
      <c r="AA49" s="182"/>
      <c r="AB49" s="182"/>
      <c r="AC49" s="182"/>
      <c r="AD49" s="182"/>
      <c r="AE49" s="182"/>
      <c r="AF49" s="182"/>
      <c r="AG49" s="182"/>
      <c r="AH49" s="182"/>
      <c r="AI49" s="182"/>
      <c r="AJ49" s="182"/>
      <c r="AK49" s="182"/>
      <c r="AL49" s="182"/>
      <c r="AM49" s="182"/>
      <c r="AN49" s="182"/>
      <c r="AO49" s="182"/>
      <c r="AP49" s="4"/>
      <c r="AQ49" s="79"/>
      <c r="AR49" s="79"/>
    </row>
    <row r="50" ht="0" hidden="1" customHeight="1">
      <c r="C50" s="181"/>
      <c r="D50" s="181"/>
      <c r="E50" s="181"/>
      <c r="F50" s="201"/>
      <c r="G50" s="181"/>
      <c r="H50" s="996"/>
      <c r="I50" s="996"/>
      <c r="J50" s="996"/>
      <c r="K50" s="996"/>
      <c r="L50" s="1072"/>
      <c r="M50" s="1072"/>
      <c r="N50" s="1072"/>
      <c r="O50" s="1072"/>
      <c r="P50" s="80"/>
      <c r="Q50" s="4"/>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4"/>
      <c r="AQ50" s="79"/>
      <c r="AR50" s="79"/>
    </row>
    <row r="51" ht="0" hidden="1" customHeight="1">
      <c r="C51" s="181"/>
      <c r="D51" s="181"/>
      <c r="E51" s="181"/>
      <c r="F51" s="201"/>
      <c r="G51" s="181"/>
      <c r="H51" s="996"/>
      <c r="I51" s="996"/>
      <c r="J51" s="996"/>
      <c r="K51" s="996"/>
      <c r="L51" s="1072"/>
      <c r="M51" s="1072"/>
      <c r="N51" s="1072"/>
      <c r="O51" s="1072"/>
      <c r="P51" s="80"/>
      <c r="Q51" s="4"/>
      <c r="R51" s="182"/>
      <c r="S51" s="182"/>
      <c r="T51" s="182"/>
      <c r="U51" s="182"/>
      <c r="V51" s="182"/>
      <c r="W51" s="182"/>
      <c r="X51" s="182"/>
      <c r="Y51" s="182"/>
      <c r="Z51" s="182"/>
      <c r="AA51" s="182"/>
      <c r="AB51" s="182"/>
      <c r="AC51" s="182"/>
      <c r="AD51" s="182"/>
      <c r="AE51" s="182"/>
      <c r="AF51" s="182"/>
      <c r="AG51" s="182"/>
      <c r="AH51" s="182"/>
      <c r="AI51" s="182"/>
      <c r="AJ51" s="182"/>
      <c r="AK51" s="182"/>
      <c r="AL51" s="182"/>
      <c r="AM51" s="182"/>
      <c r="AN51" s="182"/>
      <c r="AO51" s="182"/>
      <c r="AP51" s="4"/>
      <c r="AQ51" s="79"/>
      <c r="AR51" s="79"/>
    </row>
    <row r="52" s="0" customFormat="1" ht="0" hidden="1" customHeight="1">
      <c r="B52" s="21"/>
      <c r="C52" s="181"/>
      <c r="D52" s="181"/>
      <c r="E52" s="181"/>
      <c r="F52" s="201"/>
      <c r="G52" s="181"/>
      <c r="H52" s="996"/>
      <c r="I52" s="996"/>
      <c r="J52" s="996"/>
      <c r="K52" s="996"/>
      <c r="L52" s="1072"/>
      <c r="M52" s="1072"/>
      <c r="N52" s="1072"/>
      <c r="O52" s="1072"/>
      <c r="P52" s="80"/>
      <c r="Q52" s="4"/>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79"/>
      <c r="AQ52" s="79"/>
      <c r="AR52" s="79"/>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row>
    <row r="53" s="0" customFormat="1" ht="0" hidden="1" customHeight="1">
      <c r="B53" s="21"/>
      <c r="C53" s="181"/>
      <c r="D53" s="181"/>
      <c r="E53" s="181"/>
      <c r="F53" s="201"/>
      <c r="G53" s="181"/>
      <c r="H53" s="996"/>
      <c r="I53" s="996"/>
      <c r="J53" s="996"/>
      <c r="K53" s="996"/>
      <c r="L53" s="1072"/>
      <c r="M53" s="1072"/>
      <c r="N53" s="1072"/>
      <c r="O53" s="1072"/>
      <c r="P53" s="80"/>
      <c r="Q53" s="4"/>
      <c r="R53" s="182"/>
      <c r="S53" s="182"/>
      <c r="T53" s="182"/>
      <c r="U53" s="182"/>
      <c r="V53" s="182"/>
      <c r="W53" s="182"/>
      <c r="X53" s="182"/>
      <c r="Y53" s="182"/>
      <c r="Z53" s="182"/>
      <c r="AA53" s="182"/>
      <c r="AB53" s="182"/>
      <c r="AC53" s="182"/>
      <c r="AD53" s="182"/>
      <c r="AE53" s="182"/>
      <c r="AF53" s="182"/>
      <c r="AG53" s="182"/>
      <c r="AH53" s="182"/>
      <c r="AI53" s="182"/>
      <c r="AJ53" s="182"/>
      <c r="AK53" s="182"/>
      <c r="AL53" s="182"/>
      <c r="AM53" s="182"/>
      <c r="AN53" s="182"/>
      <c r="AO53" s="182"/>
      <c r="AP53" s="79"/>
      <c r="AQ53" s="79"/>
      <c r="AR53" s="79"/>
      <c r="AS53" s="236"/>
      <c r="AT53" s="236"/>
      <c r="AU53" s="236"/>
      <c r="AV53" s="236"/>
      <c r="AW53" s="236"/>
      <c r="AX53" s="236"/>
      <c r="AY53" s="236"/>
      <c r="AZ53" s="236"/>
      <c r="BA53" s="236"/>
      <c r="BB53" s="236"/>
      <c r="BC53" s="236"/>
      <c r="BD53" s="236"/>
      <c r="BE53" s="236"/>
      <c r="BF53" s="236"/>
      <c r="BG53" s="236"/>
      <c r="BH53" s="236"/>
      <c r="BI53" s="236"/>
      <c r="BJ53" s="236"/>
      <c r="BK53" s="236"/>
      <c r="BL53" s="236"/>
      <c r="BM53" s="236"/>
      <c r="BN53" s="236"/>
      <c r="BO53" s="236"/>
      <c r="BP53" s="236"/>
      <c r="BQ53" s="236"/>
      <c r="BR53" s="236"/>
      <c r="BS53" s="236"/>
      <c r="BT53" s="236"/>
      <c r="BU53" s="236"/>
      <c r="BV53" s="236"/>
      <c r="BW53" s="236"/>
    </row>
    <row r="54" s="0" customFormat="1" ht="0" hidden="1" customHeight="1">
      <c r="B54" s="21"/>
      <c r="C54" s="181"/>
      <c r="D54" s="181"/>
      <c r="E54" s="181"/>
      <c r="F54" s="201"/>
      <c r="G54" s="181"/>
      <c r="H54" s="996"/>
      <c r="I54" s="996"/>
      <c r="J54" s="996"/>
      <c r="K54" s="996"/>
      <c r="L54" s="1072"/>
      <c r="M54" s="1072"/>
      <c r="N54" s="1072"/>
      <c r="O54" s="1072"/>
      <c r="P54" s="80"/>
      <c r="Q54" s="4"/>
      <c r="R54" s="182"/>
      <c r="S54" s="182"/>
      <c r="T54" s="182"/>
      <c r="U54" s="182"/>
      <c r="V54" s="182"/>
      <c r="W54" s="182"/>
      <c r="X54" s="182"/>
      <c r="Y54" s="182"/>
      <c r="Z54" s="182"/>
      <c r="AA54" s="182"/>
      <c r="AB54" s="182"/>
      <c r="AC54" s="182"/>
      <c r="AD54" s="182"/>
      <c r="AE54" s="182"/>
      <c r="AF54" s="182"/>
      <c r="AG54" s="182"/>
      <c r="AH54" s="182"/>
      <c r="AI54" s="182"/>
      <c r="AJ54" s="182"/>
      <c r="AK54" s="182"/>
      <c r="AL54" s="182"/>
      <c r="AM54" s="182"/>
      <c r="AN54" s="182"/>
      <c r="AO54" s="182"/>
      <c r="AP54" s="48"/>
      <c r="AQ54" s="48"/>
      <c r="AR54" s="48"/>
      <c r="AS54" s="236"/>
      <c r="AT54" s="236"/>
      <c r="AU54" s="236"/>
      <c r="AV54" s="236"/>
      <c r="AW54" s="236"/>
      <c r="AX54" s="236"/>
      <c r="AY54" s="236"/>
      <c r="AZ54" s="236"/>
      <c r="BA54" s="236"/>
      <c r="BB54" s="236"/>
      <c r="BC54" s="236"/>
      <c r="BD54" s="236"/>
      <c r="BE54" s="236"/>
      <c r="BF54" s="236"/>
      <c r="BG54" s="236"/>
      <c r="BH54" s="236"/>
      <c r="BI54" s="236"/>
      <c r="BJ54" s="236"/>
      <c r="BK54" s="236"/>
      <c r="BL54" s="236"/>
      <c r="BM54" s="236"/>
      <c r="BN54" s="236"/>
      <c r="BO54" s="236"/>
      <c r="BP54" s="236"/>
      <c r="BQ54" s="236"/>
      <c r="BR54" s="236"/>
      <c r="BS54" s="236"/>
      <c r="BT54" s="236"/>
      <c r="BU54" s="236"/>
      <c r="BV54" s="236"/>
      <c r="BW54" s="236"/>
    </row>
    <row r="55" s="0" customFormat="1" ht="0" hidden="1" customHeight="1">
      <c r="B55" s="21"/>
      <c r="C55" s="181"/>
      <c r="D55" s="181"/>
      <c r="E55" s="181"/>
      <c r="F55" s="201"/>
      <c r="G55" s="181"/>
      <c r="H55" s="996"/>
      <c r="I55" s="996"/>
      <c r="J55" s="996"/>
      <c r="K55" s="996"/>
      <c r="L55" s="1072"/>
      <c r="M55" s="1072"/>
      <c r="N55" s="1072"/>
      <c r="O55" s="1072"/>
      <c r="P55" s="80"/>
      <c r="Q55" s="4"/>
      <c r="R55" s="182"/>
      <c r="S55" s="182"/>
      <c r="T55" s="182"/>
      <c r="U55" s="182"/>
      <c r="V55" s="182"/>
      <c r="W55" s="182"/>
      <c r="X55" s="182"/>
      <c r="Y55" s="182"/>
      <c r="Z55" s="182"/>
      <c r="AA55" s="182"/>
      <c r="AB55" s="182"/>
      <c r="AC55" s="182"/>
      <c r="AD55" s="182"/>
      <c r="AE55" s="182"/>
      <c r="AF55" s="182"/>
      <c r="AG55" s="182"/>
      <c r="AH55" s="182"/>
      <c r="AI55" s="182"/>
      <c r="AJ55" s="182"/>
      <c r="AK55" s="182"/>
      <c r="AL55" s="182"/>
      <c r="AM55" s="182"/>
      <c r="AN55" s="182"/>
      <c r="AO55" s="182"/>
      <c r="AP55" s="79"/>
      <c r="AQ55" s="79"/>
      <c r="AR55" s="79"/>
      <c r="AS55" s="236"/>
      <c r="AT55" s="236"/>
      <c r="AU55" s="236"/>
      <c r="AV55" s="236"/>
      <c r="AW55" s="236"/>
      <c r="AX55" s="236"/>
      <c r="AY55" s="236"/>
      <c r="AZ55" s="236"/>
      <c r="BA55" s="236"/>
      <c r="BB55" s="236"/>
      <c r="BC55" s="236"/>
      <c r="BD55" s="236"/>
      <c r="BE55" s="236"/>
      <c r="BF55" s="236"/>
      <c r="BG55" s="236"/>
      <c r="BH55" s="236"/>
      <c r="BI55" s="236"/>
      <c r="BJ55" s="236"/>
      <c r="BK55" s="236"/>
      <c r="BL55" s="236"/>
      <c r="BM55" s="236"/>
      <c r="BN55" s="236"/>
      <c r="BO55" s="236"/>
      <c r="BP55" s="236"/>
      <c r="BQ55" s="236"/>
      <c r="BR55" s="236"/>
      <c r="BS55" s="236"/>
      <c r="BT55" s="236"/>
      <c r="BU55" s="236"/>
      <c r="BV55" s="236"/>
      <c r="BW55" s="236"/>
    </row>
    <row r="56" s="0" customFormat="1" ht="0" hidden="1" customHeight="1">
      <c r="B56" s="21"/>
      <c r="C56" s="181"/>
      <c r="D56" s="181"/>
      <c r="E56" s="181"/>
      <c r="F56" s="201"/>
      <c r="G56" s="181"/>
      <c r="H56" s="996"/>
      <c r="I56" s="996"/>
      <c r="J56" s="996"/>
      <c r="K56" s="996"/>
      <c r="L56" s="1072"/>
      <c r="M56" s="1072"/>
      <c r="N56" s="1072"/>
      <c r="O56" s="1072"/>
      <c r="P56" s="80"/>
      <c r="Q56" s="4"/>
      <c r="R56" s="182"/>
      <c r="S56" s="182"/>
      <c r="T56" s="182"/>
      <c r="U56" s="182"/>
      <c r="V56" s="182"/>
      <c r="W56" s="182"/>
      <c r="X56" s="182"/>
      <c r="Y56" s="182"/>
      <c r="Z56" s="182"/>
      <c r="AA56" s="182"/>
      <c r="AB56" s="182"/>
      <c r="AC56" s="182"/>
      <c r="AD56" s="182"/>
      <c r="AE56" s="182"/>
      <c r="AF56" s="182"/>
      <c r="AG56" s="182"/>
      <c r="AH56" s="182"/>
      <c r="AI56" s="182"/>
      <c r="AJ56" s="182"/>
      <c r="AK56" s="182"/>
      <c r="AL56" s="182"/>
      <c r="AM56" s="182"/>
      <c r="AN56" s="182"/>
      <c r="AO56" s="182"/>
      <c r="AP56" s="79"/>
      <c r="AQ56" s="79"/>
      <c r="AR56" s="79"/>
      <c r="AS56" s="236"/>
      <c r="AT56" s="236"/>
      <c r="AU56" s="236"/>
      <c r="AV56" s="236"/>
      <c r="AW56" s="236"/>
      <c r="AX56" s="236"/>
      <c r="AY56" s="236"/>
      <c r="AZ56" s="236"/>
      <c r="BA56" s="236"/>
      <c r="BB56" s="236"/>
      <c r="BC56" s="236"/>
      <c r="BD56" s="236"/>
      <c r="BE56" s="236"/>
      <c r="BF56" s="236"/>
      <c r="BG56" s="236"/>
      <c r="BH56" s="236"/>
      <c r="BI56" s="236"/>
      <c r="BJ56" s="236"/>
      <c r="BK56" s="236"/>
      <c r="BL56" s="236"/>
      <c r="BM56" s="236"/>
      <c r="BN56" s="236"/>
      <c r="BO56" s="236"/>
      <c r="BP56" s="236"/>
      <c r="BQ56" s="236"/>
      <c r="BR56" s="236"/>
      <c r="BS56" s="236"/>
      <c r="BT56" s="236"/>
      <c r="BU56" s="236"/>
      <c r="BV56" s="236"/>
      <c r="BW56" s="236"/>
    </row>
    <row r="57" s="0" customFormat="1" ht="0" hidden="1" customHeight="1">
      <c r="B57" s="21"/>
      <c r="C57" s="181"/>
      <c r="D57" s="181"/>
      <c r="E57" s="181"/>
      <c r="F57" s="201"/>
      <c r="G57" s="181"/>
      <c r="H57" s="996"/>
      <c r="I57" s="996"/>
      <c r="J57" s="996"/>
      <c r="K57" s="996"/>
      <c r="L57" s="1072"/>
      <c r="M57" s="1072"/>
      <c r="N57" s="1072"/>
      <c r="O57" s="1072"/>
      <c r="P57" s="80"/>
      <c r="Q57" s="4"/>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79"/>
      <c r="AQ57" s="79"/>
      <c r="AR57" s="79"/>
      <c r="AS57" s="236"/>
      <c r="AT57" s="236"/>
      <c r="AU57" s="236"/>
      <c r="AV57" s="236"/>
      <c r="AW57" s="236"/>
      <c r="AX57" s="236"/>
      <c r="AY57" s="236"/>
      <c r="AZ57" s="236"/>
      <c r="BA57" s="236"/>
      <c r="BB57" s="236"/>
      <c r="BC57" s="236"/>
      <c r="BD57" s="236"/>
      <c r="BE57" s="236"/>
      <c r="BF57" s="236"/>
      <c r="BG57" s="236"/>
      <c r="BH57" s="236"/>
      <c r="BI57" s="236"/>
      <c r="BJ57" s="236"/>
      <c r="BK57" s="236"/>
      <c r="BL57" s="236"/>
      <c r="BM57" s="236"/>
      <c r="BN57" s="236"/>
      <c r="BO57" s="236"/>
      <c r="BP57" s="236"/>
      <c r="BQ57" s="236"/>
      <c r="BR57" s="236"/>
      <c r="BS57" s="236"/>
      <c r="BT57" s="236"/>
      <c r="BU57" s="236"/>
      <c r="BV57" s="236"/>
      <c r="BW57" s="236"/>
    </row>
    <row r="58" s="0" customFormat="1" ht="0" hidden="1" customHeight="1">
      <c r="B58" s="21"/>
      <c r="C58" s="181"/>
      <c r="D58" s="181"/>
      <c r="E58" s="181"/>
      <c r="F58" s="201"/>
      <c r="G58" s="181"/>
      <c r="H58" s="996"/>
      <c r="I58" s="996"/>
      <c r="J58" s="996"/>
      <c r="K58" s="996"/>
      <c r="L58" s="1072"/>
      <c r="M58" s="1072"/>
      <c r="N58" s="1072"/>
      <c r="O58" s="1072"/>
      <c r="P58" s="80"/>
      <c r="Q58" s="4"/>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c r="AO58" s="182"/>
      <c r="AP58" s="79"/>
      <c r="AQ58" s="79"/>
      <c r="AR58" s="79"/>
      <c r="AS58" s="236"/>
      <c r="AT58" s="236"/>
      <c r="AU58" s="236"/>
      <c r="AV58" s="236"/>
      <c r="AW58" s="236"/>
      <c r="AX58" s="236"/>
      <c r="AY58" s="236"/>
      <c r="AZ58" s="236"/>
      <c r="BA58" s="236"/>
      <c r="BB58" s="236"/>
      <c r="BC58" s="236"/>
      <c r="BD58" s="236"/>
      <c r="BE58" s="236"/>
      <c r="BF58" s="236"/>
      <c r="BG58" s="236"/>
      <c r="BH58" s="236"/>
      <c r="BI58" s="236"/>
      <c r="BJ58" s="236"/>
      <c r="BK58" s="236"/>
      <c r="BL58" s="236"/>
      <c r="BM58" s="236"/>
      <c r="BN58" s="236"/>
      <c r="BO58" s="236"/>
      <c r="BP58" s="236"/>
      <c r="BQ58" s="236"/>
      <c r="BR58" s="236"/>
      <c r="BS58" s="236"/>
      <c r="BT58" s="236"/>
      <c r="BU58" s="236"/>
      <c r="BV58" s="236"/>
      <c r="BW58" s="236"/>
    </row>
    <row r="59" ht="0" hidden="1" customHeight="1">
      <c r="C59" s="181"/>
      <c r="D59" s="181"/>
      <c r="E59" s="181"/>
      <c r="F59" s="201"/>
      <c r="G59" s="181"/>
      <c r="H59" s="996"/>
      <c r="I59" s="996"/>
      <c r="J59" s="996"/>
      <c r="K59" s="996"/>
      <c r="L59" s="1072"/>
      <c r="M59" s="1072"/>
      <c r="N59" s="1072"/>
      <c r="O59" s="1072"/>
      <c r="P59" s="80"/>
      <c r="Q59" s="4"/>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4"/>
      <c r="AQ59" s="79"/>
      <c r="AR59" s="79"/>
    </row>
    <row r="60" ht="0" hidden="1" customHeight="1">
      <c r="C60" s="181"/>
      <c r="D60" s="181"/>
      <c r="E60" s="181"/>
      <c r="F60" s="201"/>
      <c r="G60" s="181"/>
      <c r="H60" s="996"/>
      <c r="I60" s="996"/>
      <c r="J60" s="996"/>
      <c r="K60" s="996"/>
      <c r="L60" s="1072"/>
      <c r="M60" s="1072"/>
      <c r="N60" s="1072"/>
      <c r="O60" s="1072"/>
      <c r="P60" s="80"/>
      <c r="Q60" s="4"/>
      <c r="R60" s="182"/>
      <c r="S60" s="182"/>
      <c r="T60" s="182"/>
      <c r="U60" s="182"/>
      <c r="V60" s="182"/>
      <c r="W60" s="182"/>
      <c r="X60" s="182"/>
      <c r="Y60" s="182"/>
      <c r="Z60" s="182"/>
      <c r="AA60" s="182"/>
      <c r="AB60" s="182"/>
      <c r="AC60" s="182"/>
      <c r="AD60" s="182"/>
      <c r="AE60" s="182"/>
      <c r="AF60" s="182"/>
      <c r="AG60" s="182"/>
      <c r="AH60" s="182"/>
      <c r="AI60" s="182"/>
      <c r="AJ60" s="182"/>
      <c r="AK60" s="182"/>
      <c r="AL60" s="182"/>
      <c r="AM60" s="182"/>
      <c r="AN60" s="182"/>
      <c r="AO60" s="182"/>
      <c r="AP60" s="4"/>
      <c r="AQ60" s="79"/>
      <c r="AR60" s="79"/>
    </row>
    <row r="61" ht="0" hidden="1" customHeight="1">
      <c r="C61" s="181"/>
      <c r="D61" s="181"/>
      <c r="E61" s="181"/>
      <c r="F61" s="201"/>
      <c r="G61" s="181"/>
      <c r="H61" s="996"/>
      <c r="I61" s="996"/>
      <c r="J61" s="996"/>
      <c r="K61" s="996"/>
      <c r="L61" s="1072"/>
      <c r="M61" s="1072"/>
      <c r="N61" s="1072"/>
      <c r="O61" s="1072"/>
      <c r="P61" s="80"/>
      <c r="Q61" s="4"/>
      <c r="R61" s="182"/>
      <c r="S61" s="182"/>
      <c r="T61" s="182"/>
      <c r="U61" s="182"/>
      <c r="V61" s="182"/>
      <c r="W61" s="182"/>
      <c r="X61" s="182"/>
      <c r="Y61" s="182"/>
      <c r="Z61" s="182"/>
      <c r="AA61" s="182"/>
      <c r="AB61" s="182"/>
      <c r="AC61" s="182"/>
      <c r="AD61" s="182"/>
      <c r="AE61" s="182"/>
      <c r="AF61" s="182"/>
      <c r="AG61" s="182"/>
      <c r="AH61" s="182"/>
      <c r="AI61" s="182"/>
      <c r="AJ61" s="182"/>
      <c r="AK61" s="182"/>
      <c r="AL61" s="182"/>
      <c r="AM61" s="182"/>
      <c r="AN61" s="182"/>
      <c r="AO61" s="182"/>
      <c r="AP61" s="4"/>
      <c r="AQ61" s="79"/>
      <c r="AR61" s="79"/>
    </row>
    <row r="62" ht="0" hidden="1" customHeight="1">
      <c r="C62" s="181"/>
      <c r="D62" s="181"/>
      <c r="E62" s="181"/>
      <c r="F62" s="201"/>
      <c r="G62" s="181"/>
      <c r="H62" s="996"/>
      <c r="I62" s="996"/>
      <c r="J62" s="996"/>
      <c r="K62" s="996"/>
      <c r="L62" s="1072"/>
      <c r="M62" s="1072"/>
      <c r="N62" s="1072"/>
      <c r="O62" s="1072"/>
      <c r="P62" s="80"/>
      <c r="Q62" s="4"/>
      <c r="R62" s="182"/>
      <c r="S62" s="182"/>
      <c r="T62" s="182"/>
      <c r="U62" s="182"/>
      <c r="V62" s="182"/>
      <c r="W62" s="182"/>
      <c r="X62" s="182"/>
      <c r="Y62" s="182"/>
      <c r="Z62" s="182"/>
      <c r="AA62" s="182"/>
      <c r="AB62" s="182"/>
      <c r="AC62" s="182"/>
      <c r="AD62" s="182"/>
      <c r="AE62" s="182"/>
      <c r="AF62" s="182"/>
      <c r="AG62" s="182"/>
      <c r="AH62" s="182"/>
      <c r="AI62" s="182"/>
      <c r="AJ62" s="182"/>
      <c r="AK62" s="182"/>
      <c r="AL62" s="182"/>
      <c r="AM62" s="182"/>
      <c r="AN62" s="182"/>
      <c r="AO62" s="182"/>
      <c r="AP62" s="4"/>
      <c r="AQ62" s="79"/>
      <c r="AR62" s="79"/>
    </row>
    <row r="63" ht="0" hidden="1" customHeight="1">
      <c r="C63" s="181"/>
      <c r="D63" s="181"/>
      <c r="E63" s="181"/>
      <c r="F63" s="201"/>
      <c r="G63" s="181"/>
      <c r="H63" s="996"/>
      <c r="I63" s="996"/>
      <c r="J63" s="996"/>
      <c r="K63" s="996"/>
      <c r="L63" s="1072"/>
      <c r="M63" s="1072"/>
      <c r="N63" s="1072"/>
      <c r="O63" s="1072"/>
      <c r="P63" s="80"/>
      <c r="Q63" s="4"/>
      <c r="R63" s="182"/>
      <c r="S63" s="182"/>
      <c r="T63" s="182"/>
      <c r="U63" s="182"/>
      <c r="V63" s="182"/>
      <c r="W63" s="182"/>
      <c r="X63" s="182"/>
      <c r="Y63" s="182"/>
      <c r="Z63" s="182"/>
      <c r="AA63" s="182"/>
      <c r="AB63" s="182"/>
      <c r="AC63" s="182"/>
      <c r="AD63" s="182"/>
      <c r="AE63" s="182"/>
      <c r="AF63" s="182"/>
      <c r="AG63" s="182"/>
      <c r="AH63" s="182"/>
      <c r="AI63" s="182"/>
      <c r="AJ63" s="182"/>
      <c r="AK63" s="182"/>
      <c r="AL63" s="182"/>
      <c r="AM63" s="182"/>
      <c r="AN63" s="182"/>
      <c r="AO63" s="182"/>
      <c r="AP63" s="4"/>
      <c r="AQ63" s="79"/>
      <c r="AR63" s="79"/>
    </row>
    <row r="64" ht="0" hidden="1" customHeight="1">
      <c r="C64" s="181"/>
      <c r="D64" s="181"/>
      <c r="E64" s="181"/>
      <c r="F64" s="201"/>
      <c r="G64" s="181"/>
      <c r="H64" s="996"/>
      <c r="I64" s="996"/>
      <c r="J64" s="996"/>
      <c r="K64" s="996"/>
      <c r="L64" s="1072"/>
      <c r="M64" s="1072"/>
      <c r="N64" s="1072"/>
      <c r="O64" s="1072"/>
      <c r="P64" s="80"/>
      <c r="Q64" s="4"/>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4"/>
      <c r="AQ64" s="79"/>
      <c r="AR64" s="79"/>
    </row>
    <row r="65" ht="0" hidden="1" customHeight="1">
      <c r="C65" s="181"/>
      <c r="D65" s="181"/>
      <c r="E65" s="181"/>
      <c r="F65" s="201"/>
      <c r="G65" s="181"/>
      <c r="H65" s="996"/>
      <c r="I65" s="996"/>
      <c r="J65" s="996"/>
      <c r="K65" s="996"/>
      <c r="L65" s="1072"/>
      <c r="M65" s="1072"/>
      <c r="N65" s="1072"/>
      <c r="O65" s="1072"/>
      <c r="P65" s="80"/>
      <c r="Q65" s="4"/>
      <c r="R65" s="182"/>
      <c r="S65" s="182"/>
      <c r="T65" s="182"/>
      <c r="U65" s="182"/>
      <c r="V65" s="182"/>
      <c r="W65" s="182"/>
      <c r="X65" s="182"/>
      <c r="Y65" s="182"/>
      <c r="Z65" s="182"/>
      <c r="AA65" s="182"/>
      <c r="AB65" s="182"/>
      <c r="AC65" s="182"/>
      <c r="AD65" s="182"/>
      <c r="AE65" s="182"/>
      <c r="AF65" s="182"/>
      <c r="AG65" s="182"/>
      <c r="AH65" s="182"/>
      <c r="AI65" s="182"/>
      <c r="AJ65" s="182"/>
      <c r="AK65" s="182"/>
      <c r="AL65" s="182"/>
      <c r="AM65" s="182"/>
      <c r="AN65" s="182"/>
      <c r="AO65" s="182"/>
      <c r="AP65" s="4"/>
      <c r="AQ65" s="79"/>
      <c r="AR65" s="79"/>
    </row>
    <row r="66" ht="0" hidden="1" customHeight="1">
      <c r="C66" s="181"/>
      <c r="D66" s="181"/>
      <c r="E66" s="181"/>
      <c r="F66" s="201"/>
      <c r="G66" s="181"/>
      <c r="H66" s="996"/>
      <c r="I66" s="996"/>
      <c r="J66" s="996"/>
      <c r="K66" s="996"/>
      <c r="L66" s="1072"/>
      <c r="M66" s="1072"/>
      <c r="N66" s="1072"/>
      <c r="O66" s="1072"/>
      <c r="P66" s="80"/>
      <c r="Q66" s="4"/>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4"/>
      <c r="AQ66" s="79"/>
      <c r="AR66" s="79"/>
    </row>
    <row r="67" ht="0" hidden="1" customHeight="1">
      <c r="C67" s="181"/>
      <c r="D67" s="181"/>
      <c r="E67" s="181"/>
      <c r="F67" s="201"/>
      <c r="G67" s="181"/>
      <c r="H67" s="996"/>
      <c r="I67" s="996"/>
      <c r="J67" s="996"/>
      <c r="K67" s="996"/>
      <c r="L67" s="1072"/>
      <c r="M67" s="1072"/>
      <c r="N67" s="1072"/>
      <c r="O67" s="1072"/>
      <c r="P67" s="80"/>
      <c r="Q67" s="4"/>
      <c r="R67" s="182"/>
      <c r="S67" s="182"/>
      <c r="T67" s="182"/>
      <c r="U67" s="182"/>
      <c r="V67" s="182"/>
      <c r="W67" s="182"/>
      <c r="X67" s="182"/>
      <c r="Y67" s="182"/>
      <c r="Z67" s="182"/>
      <c r="AA67" s="182"/>
      <c r="AB67" s="182"/>
      <c r="AC67" s="182"/>
      <c r="AD67" s="182"/>
      <c r="AE67" s="182"/>
      <c r="AF67" s="182"/>
      <c r="AG67" s="182"/>
      <c r="AH67" s="182"/>
      <c r="AI67" s="182"/>
      <c r="AJ67" s="182"/>
      <c r="AK67" s="182"/>
      <c r="AL67" s="182"/>
      <c r="AM67" s="182"/>
      <c r="AN67" s="182"/>
      <c r="AO67" s="182"/>
      <c r="AP67" s="4"/>
      <c r="AQ67" s="79"/>
      <c r="AR67" s="79"/>
    </row>
    <row r="68" ht="0" hidden="1" customHeight="1">
      <c r="C68" s="181"/>
      <c r="D68" s="181"/>
      <c r="E68" s="181"/>
      <c r="F68" s="201"/>
      <c r="G68" s="181"/>
      <c r="H68" s="996"/>
      <c r="I68" s="996"/>
      <c r="J68" s="996"/>
      <c r="K68" s="996"/>
      <c r="L68" s="1072"/>
      <c r="M68" s="1072"/>
      <c r="N68" s="1072"/>
      <c r="O68" s="1072"/>
      <c r="P68" s="80"/>
      <c r="Q68" s="4"/>
      <c r="R68" s="182"/>
      <c r="S68" s="182"/>
      <c r="T68" s="182"/>
      <c r="U68" s="182"/>
      <c r="V68" s="182"/>
      <c r="W68" s="182"/>
      <c r="X68" s="182"/>
      <c r="Y68" s="182"/>
      <c r="Z68" s="182"/>
      <c r="AA68" s="182"/>
      <c r="AB68" s="182"/>
      <c r="AC68" s="182"/>
      <c r="AD68" s="182"/>
      <c r="AE68" s="182"/>
      <c r="AF68" s="182"/>
      <c r="AG68" s="182"/>
      <c r="AH68" s="182"/>
      <c r="AI68" s="182"/>
      <c r="AJ68" s="182"/>
      <c r="AK68" s="182"/>
      <c r="AL68" s="182"/>
      <c r="AM68" s="182"/>
      <c r="AN68" s="182"/>
      <c r="AO68" s="182"/>
      <c r="AP68" s="4"/>
      <c r="AQ68" s="79"/>
      <c r="AR68" s="79"/>
    </row>
    <row r="69" ht="0" hidden="1" customHeight="1">
      <c r="C69" s="181"/>
      <c r="D69" s="181"/>
      <c r="E69" s="181"/>
      <c r="F69" s="201"/>
      <c r="G69" s="181"/>
      <c r="H69" s="996"/>
      <c r="I69" s="996"/>
      <c r="J69" s="996"/>
      <c r="K69" s="996"/>
      <c r="L69" s="1072"/>
      <c r="M69" s="1072"/>
      <c r="N69" s="1072"/>
      <c r="O69" s="1072"/>
      <c r="P69" s="80"/>
      <c r="Q69" s="4"/>
      <c r="R69" s="182"/>
      <c r="S69" s="182"/>
      <c r="T69" s="182"/>
      <c r="U69" s="182"/>
      <c r="V69" s="182"/>
      <c r="W69" s="182"/>
      <c r="X69" s="182"/>
      <c r="Y69" s="182"/>
      <c r="Z69" s="182"/>
      <c r="AA69" s="182"/>
      <c r="AB69" s="182"/>
      <c r="AC69" s="182"/>
      <c r="AD69" s="182"/>
      <c r="AE69" s="182"/>
      <c r="AF69" s="182"/>
      <c r="AG69" s="182"/>
      <c r="AH69" s="182"/>
      <c r="AI69" s="182"/>
      <c r="AJ69" s="182"/>
      <c r="AK69" s="182"/>
      <c r="AL69" s="182"/>
      <c r="AM69" s="182"/>
      <c r="AN69" s="182"/>
      <c r="AO69" s="182"/>
      <c r="AP69" s="4"/>
      <c r="AQ69" s="79"/>
      <c r="AR69" s="79"/>
    </row>
    <row r="70" ht="0" hidden="1" customHeight="1">
      <c r="C70" s="181"/>
      <c r="D70" s="181"/>
      <c r="E70" s="181"/>
      <c r="F70" s="201"/>
      <c r="G70" s="181"/>
      <c r="H70" s="996"/>
      <c r="I70" s="996"/>
      <c r="J70" s="996"/>
      <c r="K70" s="996"/>
      <c r="L70" s="1072"/>
      <c r="M70" s="1072"/>
      <c r="N70" s="1072"/>
      <c r="O70" s="1072"/>
      <c r="P70" s="80"/>
      <c r="Q70" s="4"/>
      <c r="R70" s="182"/>
      <c r="S70" s="182"/>
      <c r="T70" s="182"/>
      <c r="U70" s="182"/>
      <c r="V70" s="182"/>
      <c r="W70" s="182"/>
      <c r="X70" s="182"/>
      <c r="Y70" s="182"/>
      <c r="Z70" s="182"/>
      <c r="AA70" s="182"/>
      <c r="AB70" s="182"/>
      <c r="AC70" s="182"/>
      <c r="AD70" s="182"/>
      <c r="AE70" s="182"/>
      <c r="AF70" s="182"/>
      <c r="AG70" s="182"/>
      <c r="AH70" s="182"/>
      <c r="AI70" s="182"/>
      <c r="AJ70" s="182"/>
      <c r="AK70" s="182"/>
      <c r="AL70" s="182"/>
      <c r="AM70" s="182"/>
      <c r="AN70" s="182"/>
      <c r="AO70" s="182"/>
      <c r="AP70" s="4"/>
      <c r="AQ70" s="79"/>
      <c r="AR70" s="79"/>
    </row>
    <row r="71" ht="0" hidden="1" customHeight="1">
      <c r="C71" s="181"/>
      <c r="D71" s="181"/>
      <c r="E71" s="181"/>
      <c r="F71" s="201"/>
      <c r="G71" s="181"/>
      <c r="H71" s="996"/>
      <c r="I71" s="996"/>
      <c r="J71" s="996"/>
      <c r="K71" s="996"/>
      <c r="L71" s="1072"/>
      <c r="M71" s="1072"/>
      <c r="N71" s="1072"/>
      <c r="O71" s="1072"/>
      <c r="P71" s="80"/>
      <c r="Q71" s="4"/>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4"/>
      <c r="AQ71" s="79"/>
      <c r="AR71" s="79"/>
    </row>
    <row r="72" ht="0" hidden="1" customHeight="1">
      <c r="C72" s="181"/>
      <c r="D72" s="181"/>
      <c r="E72" s="181"/>
      <c r="F72" s="201"/>
      <c r="G72" s="181"/>
      <c r="H72" s="996"/>
      <c r="I72" s="996"/>
      <c r="J72" s="996"/>
      <c r="K72" s="996"/>
      <c r="L72" s="1072"/>
      <c r="M72" s="1072"/>
      <c r="N72" s="1072"/>
      <c r="O72" s="1072"/>
      <c r="P72" s="80"/>
      <c r="Q72" s="4"/>
      <c r="R72" s="182"/>
      <c r="S72" s="182"/>
      <c r="T72" s="182"/>
      <c r="U72" s="182"/>
      <c r="V72" s="182"/>
      <c r="W72" s="182"/>
      <c r="X72" s="182"/>
      <c r="Y72" s="182"/>
      <c r="Z72" s="182"/>
      <c r="AA72" s="182"/>
      <c r="AB72" s="182"/>
      <c r="AC72" s="182"/>
      <c r="AD72" s="182"/>
      <c r="AE72" s="182"/>
      <c r="AF72" s="182"/>
      <c r="AG72" s="182"/>
      <c r="AH72" s="182"/>
      <c r="AI72" s="182"/>
      <c r="AJ72" s="182"/>
      <c r="AK72" s="182"/>
      <c r="AL72" s="182"/>
      <c r="AM72" s="182"/>
      <c r="AN72" s="182"/>
      <c r="AO72" s="182"/>
      <c r="AP72" s="4"/>
      <c r="AQ72" s="79"/>
      <c r="AR72" s="79"/>
    </row>
    <row r="73" ht="0" hidden="1" customHeight="1">
      <c r="C73" s="181"/>
      <c r="D73" s="181"/>
      <c r="E73" s="181"/>
      <c r="F73" s="201"/>
      <c r="G73" s="181"/>
      <c r="H73" s="996"/>
      <c r="I73" s="996"/>
      <c r="J73" s="996"/>
      <c r="K73" s="996"/>
      <c r="L73" s="1072"/>
      <c r="M73" s="1072"/>
      <c r="N73" s="1072"/>
      <c r="O73" s="1072"/>
      <c r="P73" s="80"/>
      <c r="Q73" s="4"/>
      <c r="R73" s="182"/>
      <c r="S73" s="182"/>
      <c r="T73" s="182"/>
      <c r="U73" s="182"/>
      <c r="V73" s="182"/>
      <c r="W73" s="182"/>
      <c r="X73" s="182"/>
      <c r="Y73" s="182"/>
      <c r="Z73" s="182"/>
      <c r="AA73" s="182"/>
      <c r="AB73" s="182"/>
      <c r="AC73" s="182"/>
      <c r="AD73" s="182"/>
      <c r="AE73" s="182"/>
      <c r="AF73" s="182"/>
      <c r="AG73" s="182"/>
      <c r="AH73" s="182"/>
      <c r="AI73" s="182"/>
      <c r="AJ73" s="182"/>
      <c r="AK73" s="182"/>
      <c r="AL73" s="182"/>
      <c r="AM73" s="182"/>
      <c r="AN73" s="182"/>
      <c r="AO73" s="182"/>
      <c r="AP73" s="4"/>
      <c r="AQ73" s="79"/>
      <c r="AR73" s="79"/>
    </row>
    <row r="74" ht="0" hidden="1" customHeight="1">
      <c r="C74" s="181"/>
      <c r="D74" s="181"/>
      <c r="E74" s="181"/>
      <c r="F74" s="201"/>
      <c r="G74" s="181"/>
      <c r="H74" s="996"/>
      <c r="I74" s="996"/>
      <c r="J74" s="996"/>
      <c r="K74" s="996"/>
      <c r="L74" s="1072"/>
      <c r="M74" s="1072"/>
      <c r="N74" s="1072"/>
      <c r="O74" s="1072"/>
      <c r="P74" s="80"/>
      <c r="Q74" s="4"/>
      <c r="R74" s="182"/>
      <c r="S74" s="182"/>
      <c r="T74" s="182"/>
      <c r="U74" s="182"/>
      <c r="V74" s="182"/>
      <c r="W74" s="182"/>
      <c r="X74" s="182"/>
      <c r="Y74" s="182"/>
      <c r="Z74" s="182"/>
      <c r="AA74" s="182"/>
      <c r="AB74" s="182"/>
      <c r="AC74" s="182"/>
      <c r="AD74" s="182"/>
      <c r="AE74" s="182"/>
      <c r="AF74" s="182"/>
      <c r="AG74" s="182"/>
      <c r="AH74" s="182"/>
      <c r="AI74" s="182"/>
      <c r="AJ74" s="182"/>
      <c r="AK74" s="182"/>
      <c r="AL74" s="182"/>
      <c r="AM74" s="182"/>
      <c r="AN74" s="182"/>
      <c r="AO74" s="182"/>
      <c r="AP74" s="4"/>
      <c r="AQ74" s="79"/>
      <c r="AR74" s="79"/>
    </row>
    <row r="75" ht="0" hidden="1" customHeight="1">
      <c r="C75" s="181"/>
      <c r="D75" s="181"/>
      <c r="E75" s="181"/>
      <c r="F75" s="201"/>
      <c r="G75" s="181"/>
      <c r="H75" s="996"/>
      <c r="I75" s="996"/>
      <c r="J75" s="996"/>
      <c r="K75" s="996"/>
      <c r="L75" s="1072"/>
      <c r="M75" s="1072"/>
      <c r="N75" s="1072"/>
      <c r="O75" s="1072"/>
      <c r="P75" s="80"/>
      <c r="Q75" s="4"/>
      <c r="R75" s="182"/>
      <c r="S75" s="182"/>
      <c r="T75" s="182"/>
      <c r="U75" s="182"/>
      <c r="V75" s="182"/>
      <c r="W75" s="182"/>
      <c r="X75" s="182"/>
      <c r="Y75" s="182"/>
      <c r="Z75" s="182"/>
      <c r="AA75" s="182"/>
      <c r="AB75" s="182"/>
      <c r="AC75" s="182"/>
      <c r="AD75" s="182"/>
      <c r="AE75" s="182"/>
      <c r="AF75" s="182"/>
      <c r="AG75" s="182"/>
      <c r="AH75" s="182"/>
      <c r="AI75" s="182"/>
      <c r="AJ75" s="182"/>
      <c r="AK75" s="182"/>
      <c r="AL75" s="182"/>
      <c r="AM75" s="182"/>
      <c r="AN75" s="182"/>
      <c r="AO75" s="182"/>
      <c r="AP75" s="4"/>
      <c r="AQ75" s="79"/>
      <c r="AR75" s="79"/>
    </row>
    <row r="76" ht="0" hidden="1" customHeight="1">
      <c r="C76" s="181"/>
      <c r="D76" s="181"/>
      <c r="E76" s="181"/>
      <c r="F76" s="201"/>
      <c r="G76" s="181"/>
      <c r="H76" s="996"/>
      <c r="I76" s="996"/>
      <c r="J76" s="996"/>
      <c r="K76" s="996"/>
      <c r="L76" s="1072"/>
      <c r="M76" s="1072"/>
      <c r="N76" s="1072"/>
      <c r="O76" s="1072"/>
      <c r="P76" s="80"/>
      <c r="Q76" s="4"/>
      <c r="R76" s="182"/>
      <c r="S76" s="182"/>
      <c r="T76" s="182"/>
      <c r="U76" s="182"/>
      <c r="V76" s="182"/>
      <c r="W76" s="182"/>
      <c r="X76" s="182"/>
      <c r="Y76" s="182"/>
      <c r="Z76" s="182"/>
      <c r="AA76" s="182"/>
      <c r="AB76" s="182"/>
      <c r="AC76" s="182"/>
      <c r="AD76" s="182"/>
      <c r="AE76" s="182"/>
      <c r="AF76" s="182"/>
      <c r="AG76" s="182"/>
      <c r="AH76" s="182"/>
      <c r="AI76" s="182"/>
      <c r="AJ76" s="182"/>
      <c r="AK76" s="182"/>
      <c r="AL76" s="182"/>
      <c r="AM76" s="182"/>
      <c r="AN76" s="182"/>
      <c r="AO76" s="182"/>
      <c r="AP76" s="4"/>
      <c r="AQ76" s="79"/>
      <c r="AR76" s="79"/>
    </row>
    <row r="77" ht="0" hidden="1" customHeight="1">
      <c r="C77" s="181"/>
      <c r="D77" s="181"/>
      <c r="E77" s="181"/>
      <c r="F77" s="201"/>
      <c r="G77" s="181"/>
      <c r="H77" s="996"/>
      <c r="I77" s="996"/>
      <c r="J77" s="996"/>
      <c r="K77" s="996"/>
      <c r="L77" s="1072"/>
      <c r="M77" s="1072"/>
      <c r="N77" s="1072"/>
      <c r="O77" s="1072"/>
      <c r="P77" s="80"/>
      <c r="Q77" s="4"/>
      <c r="R77" s="182"/>
      <c r="S77" s="182"/>
      <c r="T77" s="182"/>
      <c r="U77" s="182"/>
      <c r="V77" s="182"/>
      <c r="W77" s="182"/>
      <c r="X77" s="182"/>
      <c r="Y77" s="182"/>
      <c r="Z77" s="182"/>
      <c r="AA77" s="182"/>
      <c r="AB77" s="182"/>
      <c r="AC77" s="182"/>
      <c r="AD77" s="182"/>
      <c r="AE77" s="182"/>
      <c r="AF77" s="182"/>
      <c r="AG77" s="182"/>
      <c r="AH77" s="182"/>
      <c r="AI77" s="182"/>
      <c r="AJ77" s="182"/>
      <c r="AK77" s="182"/>
      <c r="AL77" s="182"/>
      <c r="AM77" s="182"/>
      <c r="AN77" s="182"/>
      <c r="AO77" s="182"/>
      <c r="AP77" s="4"/>
      <c r="AQ77" s="79"/>
      <c r="AR77" s="79"/>
    </row>
    <row r="78" ht="0" hidden="1" customHeight="1">
      <c r="C78" s="181"/>
      <c r="D78" s="181"/>
      <c r="E78" s="181"/>
      <c r="F78" s="201"/>
      <c r="G78" s="181"/>
      <c r="H78" s="996"/>
      <c r="I78" s="996"/>
      <c r="J78" s="996"/>
      <c r="K78" s="996"/>
      <c r="L78" s="1072"/>
      <c r="M78" s="1072"/>
      <c r="N78" s="1072"/>
      <c r="O78" s="1072"/>
      <c r="P78" s="80"/>
      <c r="Q78" s="4"/>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4"/>
      <c r="AQ78" s="79"/>
      <c r="AR78" s="79"/>
    </row>
    <row r="79" ht="0" hidden="1" customHeight="1">
      <c r="C79" s="181"/>
      <c r="D79" s="181"/>
      <c r="E79" s="181"/>
      <c r="F79" s="201"/>
      <c r="G79" s="181"/>
      <c r="H79" s="996"/>
      <c r="I79" s="996"/>
      <c r="J79" s="996"/>
      <c r="K79" s="996"/>
      <c r="L79" s="1072"/>
      <c r="M79" s="1072"/>
      <c r="N79" s="1072"/>
      <c r="O79" s="1072"/>
      <c r="P79" s="80"/>
      <c r="Q79" s="4"/>
      <c r="R79" s="182"/>
      <c r="S79" s="182"/>
      <c r="T79" s="182"/>
      <c r="U79" s="182"/>
      <c r="V79" s="182"/>
      <c r="W79" s="182"/>
      <c r="X79" s="182"/>
      <c r="Y79" s="182"/>
      <c r="Z79" s="182"/>
      <c r="AA79" s="182"/>
      <c r="AB79" s="182"/>
      <c r="AC79" s="182"/>
      <c r="AD79" s="182"/>
      <c r="AE79" s="182"/>
      <c r="AF79" s="182"/>
      <c r="AG79" s="182"/>
      <c r="AH79" s="182"/>
      <c r="AI79" s="182"/>
      <c r="AJ79" s="182"/>
      <c r="AK79" s="182"/>
      <c r="AL79" s="182"/>
      <c r="AM79" s="182"/>
      <c r="AN79" s="182"/>
      <c r="AO79" s="182"/>
      <c r="AP79" s="4"/>
      <c r="AQ79" s="79"/>
      <c r="AR79" s="79"/>
    </row>
    <row r="80" ht="0" hidden="1" customHeight="1">
      <c r="C80" s="181"/>
      <c r="D80" s="181"/>
      <c r="E80" s="181"/>
      <c r="F80" s="201"/>
      <c r="G80" s="181"/>
      <c r="H80" s="996"/>
      <c r="I80" s="996"/>
      <c r="J80" s="996"/>
      <c r="K80" s="996"/>
      <c r="L80" s="1072"/>
      <c r="M80" s="1072"/>
      <c r="N80" s="1072"/>
      <c r="O80" s="1072"/>
      <c r="P80" s="80"/>
      <c r="Q80" s="4"/>
      <c r="R80" s="182"/>
      <c r="S80" s="182"/>
      <c r="T80" s="182"/>
      <c r="U80" s="182"/>
      <c r="V80" s="182"/>
      <c r="W80" s="182"/>
      <c r="X80" s="182"/>
      <c r="Y80" s="182"/>
      <c r="Z80" s="182"/>
      <c r="AA80" s="182"/>
      <c r="AB80" s="182"/>
      <c r="AC80" s="182"/>
      <c r="AD80" s="182"/>
      <c r="AE80" s="182"/>
      <c r="AF80" s="182"/>
      <c r="AG80" s="182"/>
      <c r="AH80" s="182"/>
      <c r="AI80" s="182"/>
      <c r="AJ80" s="182"/>
      <c r="AK80" s="182"/>
      <c r="AL80" s="182"/>
      <c r="AM80" s="182"/>
      <c r="AN80" s="182"/>
      <c r="AO80" s="182"/>
      <c r="AP80" s="4"/>
      <c r="AQ80" s="79"/>
      <c r="AR80" s="79"/>
    </row>
    <row r="81" ht="0" hidden="1" customHeight="1">
      <c r="C81" s="181"/>
      <c r="D81" s="181"/>
      <c r="E81" s="181"/>
      <c r="F81" s="201"/>
      <c r="G81" s="181"/>
      <c r="H81" s="996"/>
      <c r="I81" s="996"/>
      <c r="J81" s="996"/>
      <c r="K81" s="996"/>
      <c r="L81" s="1072"/>
      <c r="M81" s="1072"/>
      <c r="N81" s="1072"/>
      <c r="O81" s="1072"/>
      <c r="P81" s="80"/>
      <c r="Q81" s="4"/>
      <c r="R81" s="182"/>
      <c r="S81" s="182"/>
      <c r="T81" s="182"/>
      <c r="U81" s="182"/>
      <c r="V81" s="182"/>
      <c r="W81" s="182"/>
      <c r="X81" s="182"/>
      <c r="Y81" s="182"/>
      <c r="Z81" s="182"/>
      <c r="AA81" s="182"/>
      <c r="AB81" s="182"/>
      <c r="AC81" s="182"/>
      <c r="AD81" s="182"/>
      <c r="AE81" s="182"/>
      <c r="AF81" s="182"/>
      <c r="AG81" s="182"/>
      <c r="AH81" s="182"/>
      <c r="AI81" s="182"/>
      <c r="AJ81" s="182"/>
      <c r="AK81" s="182"/>
      <c r="AL81" s="182"/>
      <c r="AM81" s="182"/>
      <c r="AN81" s="182"/>
      <c r="AO81" s="182"/>
      <c r="AP81" s="4"/>
      <c r="AQ81" s="79"/>
      <c r="AR81" s="79"/>
    </row>
    <row r="82" ht="0" hidden="1" customHeight="1">
      <c r="C82" s="181"/>
      <c r="D82" s="181"/>
      <c r="E82" s="181"/>
      <c r="F82" s="201"/>
      <c r="G82" s="181"/>
      <c r="H82" s="996"/>
      <c r="I82" s="996"/>
      <c r="J82" s="996"/>
      <c r="K82" s="996"/>
      <c r="L82" s="1072"/>
      <c r="M82" s="1072"/>
      <c r="N82" s="1072"/>
      <c r="O82" s="1072"/>
      <c r="P82" s="80"/>
      <c r="Q82" s="4"/>
      <c r="R82" s="182"/>
      <c r="S82" s="182"/>
      <c r="T82" s="182"/>
      <c r="U82" s="182"/>
      <c r="V82" s="182"/>
      <c r="W82" s="182"/>
      <c r="X82" s="182"/>
      <c r="Y82" s="182"/>
      <c r="Z82" s="182"/>
      <c r="AA82" s="182"/>
      <c r="AB82" s="182"/>
      <c r="AC82" s="182"/>
      <c r="AD82" s="182"/>
      <c r="AE82" s="182"/>
      <c r="AF82" s="182"/>
      <c r="AG82" s="182"/>
      <c r="AH82" s="182"/>
      <c r="AI82" s="182"/>
      <c r="AJ82" s="182"/>
      <c r="AK82" s="182"/>
      <c r="AL82" s="182"/>
      <c r="AM82" s="182"/>
      <c r="AN82" s="182"/>
      <c r="AO82" s="182"/>
      <c r="AP82" s="4"/>
      <c r="AQ82" s="79"/>
      <c r="AR82" s="79"/>
    </row>
    <row r="83" ht="0" hidden="1" customHeight="1">
      <c r="C83" s="181"/>
      <c r="D83" s="181"/>
      <c r="E83" s="181"/>
      <c r="F83" s="201"/>
      <c r="G83" s="181"/>
      <c r="H83" s="996"/>
      <c r="I83" s="996"/>
      <c r="J83" s="996"/>
      <c r="K83" s="996"/>
      <c r="L83" s="1072"/>
      <c r="M83" s="1072"/>
      <c r="N83" s="1072"/>
      <c r="O83" s="1072"/>
      <c r="P83" s="80"/>
      <c r="Q83" s="4"/>
      <c r="R83" s="182"/>
      <c r="S83" s="182"/>
      <c r="T83" s="182"/>
      <c r="U83" s="182"/>
      <c r="V83" s="182"/>
      <c r="W83" s="182"/>
      <c r="X83" s="182"/>
      <c r="Y83" s="182"/>
      <c r="Z83" s="182"/>
      <c r="AA83" s="182"/>
      <c r="AB83" s="182"/>
      <c r="AC83" s="182"/>
      <c r="AD83" s="182"/>
      <c r="AE83" s="182"/>
      <c r="AF83" s="182"/>
      <c r="AG83" s="182"/>
      <c r="AH83" s="182"/>
      <c r="AI83" s="182"/>
      <c r="AJ83" s="182"/>
      <c r="AK83" s="182"/>
      <c r="AL83" s="182"/>
      <c r="AM83" s="182"/>
      <c r="AN83" s="182"/>
      <c r="AO83" s="182"/>
      <c r="AP83" s="4"/>
      <c r="AQ83" s="79"/>
      <c r="AR83" s="79"/>
    </row>
    <row r="84" ht="0" hidden="1" customHeight="1">
      <c r="C84" s="181"/>
      <c r="D84" s="181"/>
      <c r="E84" s="181"/>
      <c r="F84" s="201"/>
      <c r="G84" s="181"/>
      <c r="H84" s="996"/>
      <c r="I84" s="996"/>
      <c r="J84" s="996"/>
      <c r="K84" s="996"/>
      <c r="L84" s="1072"/>
      <c r="M84" s="1072"/>
      <c r="N84" s="1072"/>
      <c r="O84" s="1072"/>
      <c r="P84" s="80"/>
      <c r="Q84" s="4"/>
      <c r="R84" s="182"/>
      <c r="S84" s="182"/>
      <c r="T84" s="182"/>
      <c r="U84" s="182"/>
      <c r="V84" s="182"/>
      <c r="W84" s="182"/>
      <c r="X84" s="182"/>
      <c r="Y84" s="182"/>
      <c r="Z84" s="182"/>
      <c r="AA84" s="182"/>
      <c r="AB84" s="182"/>
      <c r="AC84" s="182"/>
      <c r="AD84" s="182"/>
      <c r="AE84" s="182"/>
      <c r="AF84" s="182"/>
      <c r="AG84" s="182"/>
      <c r="AH84" s="182"/>
      <c r="AI84" s="182"/>
      <c r="AJ84" s="182"/>
      <c r="AK84" s="182"/>
      <c r="AL84" s="182"/>
      <c r="AM84" s="182"/>
      <c r="AN84" s="182"/>
      <c r="AO84" s="182"/>
      <c r="AP84" s="4"/>
      <c r="AQ84" s="79"/>
      <c r="AR84" s="79"/>
    </row>
    <row r="85" ht="0" hidden="1" customHeight="1">
      <c r="C85" s="181"/>
      <c r="D85" s="181"/>
      <c r="E85" s="181"/>
      <c r="F85" s="201"/>
      <c r="G85" s="181"/>
      <c r="H85" s="996"/>
      <c r="I85" s="996"/>
      <c r="J85" s="996"/>
      <c r="K85" s="996"/>
      <c r="L85" s="1072"/>
      <c r="M85" s="1072"/>
      <c r="N85" s="1072"/>
      <c r="O85" s="1072"/>
      <c r="P85" s="80"/>
      <c r="Q85" s="4"/>
      <c r="R85" s="182"/>
      <c r="S85" s="182"/>
      <c r="T85" s="182"/>
      <c r="U85" s="182"/>
      <c r="V85" s="182"/>
      <c r="W85" s="182"/>
      <c r="X85" s="182"/>
      <c r="Y85" s="182"/>
      <c r="Z85" s="182"/>
      <c r="AA85" s="182"/>
      <c r="AB85" s="182"/>
      <c r="AC85" s="182"/>
      <c r="AD85" s="182"/>
      <c r="AE85" s="182"/>
      <c r="AF85" s="182"/>
      <c r="AG85" s="182"/>
      <c r="AH85" s="182"/>
      <c r="AI85" s="182"/>
      <c r="AJ85" s="182"/>
      <c r="AK85" s="182"/>
      <c r="AL85" s="182"/>
      <c r="AM85" s="182"/>
      <c r="AN85" s="182"/>
      <c r="AO85" s="182"/>
      <c r="AP85" s="4"/>
      <c r="AQ85" s="79"/>
      <c r="AR85" s="79"/>
    </row>
    <row r="86" ht="0" hidden="1" customHeight="1">
      <c r="C86" s="181"/>
      <c r="D86" s="181"/>
      <c r="E86" s="181"/>
      <c r="F86" s="201"/>
      <c r="G86" s="181"/>
      <c r="H86" s="996"/>
      <c r="I86" s="996"/>
      <c r="J86" s="996"/>
      <c r="K86" s="996"/>
      <c r="L86" s="1072"/>
      <c r="M86" s="1072"/>
      <c r="N86" s="1072"/>
      <c r="O86" s="1072"/>
      <c r="P86" s="80"/>
      <c r="Q86" s="4"/>
      <c r="R86" s="182"/>
      <c r="S86" s="182"/>
      <c r="T86" s="182"/>
      <c r="U86" s="182"/>
      <c r="V86" s="182"/>
      <c r="W86" s="182"/>
      <c r="X86" s="182"/>
      <c r="Y86" s="182"/>
      <c r="Z86" s="182"/>
      <c r="AA86" s="182"/>
      <c r="AB86" s="182"/>
      <c r="AC86" s="182"/>
      <c r="AD86" s="182"/>
      <c r="AE86" s="182"/>
      <c r="AF86" s="182"/>
      <c r="AG86" s="182"/>
      <c r="AH86" s="182"/>
      <c r="AI86" s="182"/>
      <c r="AJ86" s="182"/>
      <c r="AK86" s="182"/>
      <c r="AL86" s="182"/>
      <c r="AM86" s="182"/>
      <c r="AN86" s="182"/>
      <c r="AO86" s="182"/>
      <c r="AP86" s="4"/>
      <c r="AQ86" s="79"/>
      <c r="AR86" s="79"/>
    </row>
    <row r="87" ht="0" hidden="1" customHeight="1">
      <c r="C87" s="181"/>
      <c r="D87" s="181"/>
      <c r="E87" s="181"/>
      <c r="F87" s="201"/>
      <c r="G87" s="181"/>
      <c r="H87" s="996"/>
      <c r="I87" s="996"/>
      <c r="J87" s="996"/>
      <c r="K87" s="996"/>
      <c r="L87" s="1072"/>
      <c r="M87" s="1072"/>
      <c r="N87" s="1072"/>
      <c r="O87" s="1072"/>
      <c r="P87" s="80"/>
      <c r="Q87" s="4"/>
      <c r="R87" s="182"/>
      <c r="S87" s="182"/>
      <c r="T87" s="182"/>
      <c r="U87" s="182"/>
      <c r="V87" s="182"/>
      <c r="W87" s="182"/>
      <c r="X87" s="182"/>
      <c r="Y87" s="182"/>
      <c r="Z87" s="182"/>
      <c r="AA87" s="182"/>
      <c r="AB87" s="182"/>
      <c r="AC87" s="182"/>
      <c r="AD87" s="182"/>
      <c r="AE87" s="182"/>
      <c r="AF87" s="182"/>
      <c r="AG87" s="182"/>
      <c r="AH87" s="182"/>
      <c r="AI87" s="182"/>
      <c r="AJ87" s="182"/>
      <c r="AK87" s="182"/>
      <c r="AL87" s="182"/>
      <c r="AM87" s="182"/>
      <c r="AN87" s="182"/>
      <c r="AO87" s="182"/>
      <c r="AP87" s="4"/>
      <c r="AQ87" s="79"/>
      <c r="AR87" s="79"/>
    </row>
    <row r="88" ht="0" hidden="1" customHeight="1">
      <c r="C88" s="181"/>
      <c r="D88" s="181"/>
      <c r="E88" s="181"/>
      <c r="F88" s="201"/>
      <c r="G88" s="181"/>
      <c r="H88" s="996"/>
      <c r="I88" s="996"/>
      <c r="J88" s="996"/>
      <c r="K88" s="996"/>
      <c r="L88" s="1072"/>
      <c r="M88" s="1072"/>
      <c r="N88" s="1072"/>
      <c r="O88" s="1072"/>
      <c r="P88" s="80"/>
      <c r="Q88" s="4"/>
      <c r="R88" s="182"/>
      <c r="S88" s="182"/>
      <c r="T88" s="182"/>
      <c r="U88" s="182"/>
      <c r="V88" s="182"/>
      <c r="W88" s="182"/>
      <c r="X88" s="182"/>
      <c r="Y88" s="182"/>
      <c r="Z88" s="182"/>
      <c r="AA88" s="182"/>
      <c r="AB88" s="182"/>
      <c r="AC88" s="182"/>
      <c r="AD88" s="182"/>
      <c r="AE88" s="182"/>
      <c r="AF88" s="182"/>
      <c r="AG88" s="182"/>
      <c r="AH88" s="182"/>
      <c r="AI88" s="182"/>
      <c r="AJ88" s="182"/>
      <c r="AK88" s="182"/>
      <c r="AL88" s="182"/>
      <c r="AM88" s="182"/>
      <c r="AN88" s="182"/>
      <c r="AO88" s="182"/>
      <c r="AP88" s="4"/>
      <c r="AQ88" s="79"/>
      <c r="AR88" s="79"/>
    </row>
    <row r="89" ht="0" hidden="1" customHeight="1">
      <c r="C89" s="181"/>
      <c r="D89" s="181"/>
      <c r="E89" s="181"/>
      <c r="F89" s="201"/>
      <c r="G89" s="181"/>
      <c r="H89" s="996"/>
      <c r="I89" s="996"/>
      <c r="J89" s="996"/>
      <c r="K89" s="996"/>
      <c r="L89" s="1072"/>
      <c r="M89" s="1072"/>
      <c r="N89" s="1072"/>
      <c r="O89" s="1072"/>
      <c r="P89" s="80"/>
      <c r="Q89" s="4"/>
      <c r="R89" s="182"/>
      <c r="S89" s="182"/>
      <c r="T89" s="182"/>
      <c r="U89" s="182"/>
      <c r="V89" s="182"/>
      <c r="W89" s="182"/>
      <c r="X89" s="182"/>
      <c r="Y89" s="182"/>
      <c r="Z89" s="182"/>
      <c r="AA89" s="182"/>
      <c r="AB89" s="182"/>
      <c r="AC89" s="182"/>
      <c r="AD89" s="182"/>
      <c r="AE89" s="182"/>
      <c r="AF89" s="182"/>
      <c r="AG89" s="182"/>
      <c r="AH89" s="182"/>
      <c r="AI89" s="182"/>
      <c r="AJ89" s="182"/>
      <c r="AK89" s="182"/>
      <c r="AL89" s="182"/>
      <c r="AM89" s="182"/>
      <c r="AN89" s="182"/>
      <c r="AO89" s="182"/>
      <c r="AP89" s="4"/>
      <c r="AQ89" s="79"/>
      <c r="AR89" s="79"/>
    </row>
    <row r="90" ht="0" hidden="1" customHeight="1">
      <c r="C90" s="181"/>
      <c r="D90" s="181"/>
      <c r="E90" s="181"/>
      <c r="F90" s="201"/>
      <c r="G90" s="181"/>
      <c r="H90" s="996"/>
      <c r="I90" s="996"/>
      <c r="J90" s="996"/>
      <c r="K90" s="996"/>
      <c r="L90" s="1072"/>
      <c r="M90" s="1072"/>
      <c r="N90" s="1072"/>
      <c r="O90" s="1072"/>
      <c r="P90" s="80"/>
      <c r="Q90" s="4"/>
      <c r="R90" s="182"/>
      <c r="S90" s="182"/>
      <c r="T90" s="182"/>
      <c r="U90" s="182"/>
      <c r="V90" s="182"/>
      <c r="W90" s="182"/>
      <c r="X90" s="182"/>
      <c r="Y90" s="182"/>
      <c r="Z90" s="182"/>
      <c r="AA90" s="182"/>
      <c r="AB90" s="182"/>
      <c r="AC90" s="182"/>
      <c r="AD90" s="182"/>
      <c r="AE90" s="182"/>
      <c r="AF90" s="182"/>
      <c r="AG90" s="182"/>
      <c r="AH90" s="182"/>
      <c r="AI90" s="182"/>
      <c r="AJ90" s="182"/>
      <c r="AK90" s="182"/>
      <c r="AL90" s="182"/>
      <c r="AM90" s="182"/>
      <c r="AN90" s="182"/>
      <c r="AO90" s="182"/>
      <c r="AP90" s="4"/>
      <c r="AQ90" s="79"/>
      <c r="AR90" s="79"/>
    </row>
    <row r="91" ht="0" hidden="1" customHeight="1">
      <c r="C91" s="181"/>
      <c r="D91" s="181"/>
      <c r="E91" s="181"/>
      <c r="F91" s="201"/>
      <c r="G91" s="181"/>
      <c r="H91" s="996"/>
      <c r="I91" s="996"/>
      <c r="J91" s="996"/>
      <c r="K91" s="996"/>
      <c r="L91" s="1072"/>
      <c r="M91" s="1072"/>
      <c r="N91" s="1072"/>
      <c r="O91" s="1072"/>
      <c r="P91" s="80"/>
      <c r="Q91" s="4"/>
      <c r="R91" s="182"/>
      <c r="S91" s="182"/>
      <c r="T91" s="182"/>
      <c r="U91" s="182"/>
      <c r="V91" s="182"/>
      <c r="W91" s="182"/>
      <c r="X91" s="182"/>
      <c r="Y91" s="182"/>
      <c r="Z91" s="182"/>
      <c r="AA91" s="182"/>
      <c r="AB91" s="182"/>
      <c r="AC91" s="182"/>
      <c r="AD91" s="182"/>
      <c r="AE91" s="182"/>
      <c r="AF91" s="182"/>
      <c r="AG91" s="182"/>
      <c r="AH91" s="182"/>
      <c r="AI91" s="182"/>
      <c r="AJ91" s="182"/>
      <c r="AK91" s="182"/>
      <c r="AL91" s="182"/>
      <c r="AM91" s="182"/>
      <c r="AN91" s="182"/>
      <c r="AO91" s="182"/>
      <c r="AP91" s="4"/>
      <c r="AQ91" s="79"/>
      <c r="AR91" s="79"/>
    </row>
    <row r="92" ht="0" hidden="1" customHeight="1">
      <c r="C92" s="181"/>
      <c r="D92" s="181"/>
      <c r="E92" s="181"/>
      <c r="F92" s="201"/>
      <c r="G92" s="181"/>
      <c r="H92" s="996"/>
      <c r="I92" s="996"/>
      <c r="J92" s="996"/>
      <c r="K92" s="996"/>
      <c r="L92" s="1072"/>
      <c r="M92" s="1072"/>
      <c r="N92" s="1072"/>
      <c r="O92" s="1072"/>
      <c r="P92" s="80"/>
      <c r="Q92" s="4"/>
      <c r="R92" s="182"/>
      <c r="S92" s="182"/>
      <c r="T92" s="182"/>
      <c r="U92" s="182"/>
      <c r="V92" s="182"/>
      <c r="W92" s="182"/>
      <c r="X92" s="182"/>
      <c r="Y92" s="182"/>
      <c r="Z92" s="182"/>
      <c r="AA92" s="182"/>
      <c r="AB92" s="182"/>
      <c r="AC92" s="182"/>
      <c r="AD92" s="182"/>
      <c r="AE92" s="182"/>
      <c r="AF92" s="182"/>
      <c r="AG92" s="182"/>
      <c r="AH92" s="182"/>
      <c r="AI92" s="182"/>
      <c r="AJ92" s="182"/>
      <c r="AK92" s="182"/>
      <c r="AL92" s="182"/>
      <c r="AM92" s="182"/>
      <c r="AN92" s="182"/>
      <c r="AO92" s="182"/>
      <c r="AP92" s="4"/>
      <c r="AQ92" s="79"/>
      <c r="AR92" s="79"/>
    </row>
    <row r="93" ht="0" hidden="1" customHeight="1">
      <c r="C93" s="181"/>
      <c r="D93" s="181"/>
      <c r="E93" s="181"/>
      <c r="F93" s="201"/>
      <c r="G93" s="181"/>
      <c r="H93" s="996"/>
      <c r="I93" s="996"/>
      <c r="J93" s="996"/>
      <c r="K93" s="996"/>
      <c r="L93" s="1072"/>
      <c r="M93" s="1072"/>
      <c r="N93" s="1072"/>
      <c r="O93" s="1072"/>
      <c r="P93" s="80"/>
      <c r="Q93" s="4"/>
      <c r="R93" s="182"/>
      <c r="S93" s="182"/>
      <c r="T93" s="182"/>
      <c r="U93" s="182"/>
      <c r="V93" s="182"/>
      <c r="W93" s="182"/>
      <c r="X93" s="182"/>
      <c r="Y93" s="182"/>
      <c r="Z93" s="182"/>
      <c r="AA93" s="182"/>
      <c r="AB93" s="182"/>
      <c r="AC93" s="182"/>
      <c r="AD93" s="182"/>
      <c r="AE93" s="182"/>
      <c r="AF93" s="182"/>
      <c r="AG93" s="182"/>
      <c r="AH93" s="182"/>
      <c r="AI93" s="182"/>
      <c r="AJ93" s="182"/>
      <c r="AK93" s="182"/>
      <c r="AL93" s="182"/>
      <c r="AM93" s="182"/>
      <c r="AN93" s="182"/>
      <c r="AO93" s="182"/>
      <c r="AP93" s="4"/>
      <c r="AQ93" s="79"/>
      <c r="AR93" s="79"/>
    </row>
    <row r="94" ht="0" hidden="1" customHeight="1">
      <c r="C94" s="181"/>
      <c r="D94" s="181"/>
      <c r="E94" s="181"/>
      <c r="F94" s="201"/>
      <c r="G94" s="181"/>
      <c r="H94" s="996"/>
      <c r="I94" s="996"/>
      <c r="J94" s="996"/>
      <c r="K94" s="996"/>
      <c r="L94" s="1072"/>
      <c r="M94" s="1072"/>
      <c r="N94" s="1072"/>
      <c r="O94" s="1072"/>
      <c r="P94" s="80"/>
      <c r="Q94" s="4"/>
      <c r="R94" s="182"/>
      <c r="S94" s="182"/>
      <c r="T94" s="182"/>
      <c r="U94" s="182"/>
      <c r="V94" s="182"/>
      <c r="W94" s="182"/>
      <c r="X94" s="182"/>
      <c r="Y94" s="182"/>
      <c r="Z94" s="182"/>
      <c r="AA94" s="182"/>
      <c r="AB94" s="182"/>
      <c r="AC94" s="182"/>
      <c r="AD94" s="182"/>
      <c r="AE94" s="182"/>
      <c r="AF94" s="182"/>
      <c r="AG94" s="182"/>
      <c r="AH94" s="182"/>
      <c r="AI94" s="182"/>
      <c r="AJ94" s="182"/>
      <c r="AK94" s="182"/>
      <c r="AL94" s="182"/>
      <c r="AM94" s="182"/>
      <c r="AN94" s="182"/>
      <c r="AO94" s="182"/>
      <c r="AP94" s="4"/>
      <c r="AQ94" s="79"/>
      <c r="AR94" s="79"/>
    </row>
    <row r="95" ht="0" hidden="1" customHeight="1">
      <c r="C95" s="181"/>
      <c r="D95" s="181"/>
      <c r="E95" s="181"/>
      <c r="F95" s="201"/>
      <c r="G95" s="181"/>
      <c r="H95" s="996"/>
      <c r="I95" s="996"/>
      <c r="J95" s="996"/>
      <c r="K95" s="996"/>
      <c r="L95" s="1072"/>
      <c r="M95" s="1072"/>
      <c r="N95" s="1072"/>
      <c r="O95" s="1072"/>
      <c r="P95" s="80"/>
      <c r="Q95" s="4"/>
      <c r="R95" s="182"/>
      <c r="S95" s="182"/>
      <c r="T95" s="182"/>
      <c r="U95" s="182"/>
      <c r="V95" s="182"/>
      <c r="W95" s="182"/>
      <c r="X95" s="182"/>
      <c r="Y95" s="182"/>
      <c r="Z95" s="182"/>
      <c r="AA95" s="182"/>
      <c r="AB95" s="182"/>
      <c r="AC95" s="182"/>
      <c r="AD95" s="182"/>
      <c r="AE95" s="182"/>
      <c r="AF95" s="182"/>
      <c r="AG95" s="182"/>
      <c r="AH95" s="182"/>
      <c r="AI95" s="182"/>
      <c r="AJ95" s="182"/>
      <c r="AK95" s="182"/>
      <c r="AL95" s="182"/>
      <c r="AM95" s="182"/>
      <c r="AN95" s="182"/>
      <c r="AO95" s="182"/>
      <c r="AP95" s="4"/>
      <c r="AQ95" s="79"/>
      <c r="AR95" s="79"/>
    </row>
    <row r="96" ht="0" hidden="1" customHeight="1">
      <c r="C96" s="181"/>
      <c r="D96" s="181"/>
      <c r="E96" s="181"/>
      <c r="F96" s="201"/>
      <c r="G96" s="181"/>
      <c r="H96" s="996"/>
      <c r="I96" s="996"/>
      <c r="J96" s="996"/>
      <c r="K96" s="996"/>
      <c r="L96" s="1072"/>
      <c r="M96" s="1072"/>
      <c r="N96" s="1072"/>
      <c r="O96" s="1072"/>
      <c r="P96" s="80"/>
      <c r="Q96" s="4"/>
      <c r="R96" s="182"/>
      <c r="S96" s="182"/>
      <c r="T96" s="182"/>
      <c r="U96" s="182"/>
      <c r="V96" s="182"/>
      <c r="W96" s="182"/>
      <c r="X96" s="182"/>
      <c r="Y96" s="182"/>
      <c r="Z96" s="182"/>
      <c r="AA96" s="182"/>
      <c r="AB96" s="182"/>
      <c r="AC96" s="182"/>
      <c r="AD96" s="182"/>
      <c r="AE96" s="182"/>
      <c r="AF96" s="182"/>
      <c r="AG96" s="182"/>
      <c r="AH96" s="182"/>
      <c r="AI96" s="182"/>
      <c r="AJ96" s="182"/>
      <c r="AK96" s="182"/>
      <c r="AL96" s="182"/>
      <c r="AM96" s="182"/>
      <c r="AN96" s="182"/>
      <c r="AO96" s="182"/>
      <c r="AP96" s="4"/>
      <c r="AQ96" s="79"/>
      <c r="AR96" s="79"/>
    </row>
    <row r="97" ht="0" hidden="1" customHeight="1">
      <c r="C97" s="181"/>
      <c r="D97" s="181"/>
      <c r="E97" s="181"/>
      <c r="F97" s="201"/>
      <c r="G97" s="181"/>
      <c r="H97" s="996"/>
      <c r="I97" s="996"/>
      <c r="J97" s="996"/>
      <c r="K97" s="996"/>
      <c r="L97" s="1072"/>
      <c r="M97" s="1072"/>
      <c r="N97" s="1072"/>
      <c r="O97" s="1072"/>
      <c r="P97" s="80"/>
      <c r="Q97" s="4"/>
      <c r="R97" s="182"/>
      <c r="S97" s="182"/>
      <c r="T97" s="182"/>
      <c r="U97" s="182"/>
      <c r="V97" s="182"/>
      <c r="W97" s="182"/>
      <c r="X97" s="182"/>
      <c r="Y97" s="182"/>
      <c r="Z97" s="182"/>
      <c r="AA97" s="182"/>
      <c r="AB97" s="182"/>
      <c r="AC97" s="182"/>
      <c r="AD97" s="182"/>
      <c r="AE97" s="182"/>
      <c r="AF97" s="182"/>
      <c r="AG97" s="182"/>
      <c r="AH97" s="182"/>
      <c r="AI97" s="182"/>
      <c r="AJ97" s="182"/>
      <c r="AK97" s="182"/>
      <c r="AL97" s="182"/>
      <c r="AM97" s="182"/>
      <c r="AN97" s="182"/>
      <c r="AO97" s="182"/>
      <c r="AP97" s="4"/>
      <c r="AQ97" s="79"/>
      <c r="AR97" s="79"/>
    </row>
    <row r="98" ht="0" hidden="1" customHeight="1">
      <c r="C98" s="181"/>
      <c r="D98" s="181"/>
      <c r="E98" s="181"/>
      <c r="F98" s="201"/>
      <c r="G98" s="181"/>
      <c r="H98" s="996"/>
      <c r="I98" s="996"/>
      <c r="J98" s="996"/>
      <c r="K98" s="996"/>
      <c r="L98" s="1072"/>
      <c r="M98" s="1072"/>
      <c r="N98" s="1072"/>
      <c r="O98" s="1072"/>
      <c r="P98" s="80"/>
      <c r="Q98" s="4"/>
      <c r="R98" s="182"/>
      <c r="S98" s="182"/>
      <c r="T98" s="182"/>
      <c r="U98" s="182"/>
      <c r="V98" s="182"/>
      <c r="W98" s="182"/>
      <c r="X98" s="182"/>
      <c r="Y98" s="182"/>
      <c r="Z98" s="182"/>
      <c r="AA98" s="182"/>
      <c r="AB98" s="182"/>
      <c r="AC98" s="182"/>
      <c r="AD98" s="182"/>
      <c r="AE98" s="182"/>
      <c r="AF98" s="182"/>
      <c r="AG98" s="182"/>
      <c r="AH98" s="182"/>
      <c r="AI98" s="182"/>
      <c r="AJ98" s="182"/>
      <c r="AK98" s="182"/>
      <c r="AL98" s="182"/>
      <c r="AM98" s="182"/>
      <c r="AN98" s="182"/>
      <c r="AO98" s="182"/>
      <c r="AP98" s="4"/>
      <c r="AQ98" s="79"/>
      <c r="AR98" s="79"/>
    </row>
    <row r="99" ht="0" hidden="1" customHeight="1">
      <c r="C99" s="181"/>
      <c r="D99" s="181"/>
      <c r="E99" s="181"/>
      <c r="F99" s="201"/>
      <c r="G99" s="181"/>
      <c r="H99" s="996"/>
      <c r="I99" s="996"/>
      <c r="J99" s="996"/>
      <c r="K99" s="996"/>
      <c r="L99" s="1072"/>
      <c r="M99" s="1072"/>
      <c r="N99" s="1072"/>
      <c r="O99" s="1072"/>
      <c r="P99" s="80"/>
      <c r="Q99" s="4"/>
      <c r="R99" s="182"/>
      <c r="S99" s="182"/>
      <c r="T99" s="182"/>
      <c r="U99" s="182"/>
      <c r="V99" s="182"/>
      <c r="W99" s="182"/>
      <c r="X99" s="182"/>
      <c r="Y99" s="182"/>
      <c r="Z99" s="182"/>
      <c r="AA99" s="182"/>
      <c r="AB99" s="182"/>
      <c r="AC99" s="182"/>
      <c r="AD99" s="182"/>
      <c r="AE99" s="182"/>
      <c r="AF99" s="182"/>
      <c r="AG99" s="182"/>
      <c r="AH99" s="182"/>
      <c r="AI99" s="182"/>
      <c r="AJ99" s="182"/>
      <c r="AK99" s="182"/>
      <c r="AL99" s="182"/>
      <c r="AM99" s="182"/>
      <c r="AN99" s="182"/>
      <c r="AO99" s="182"/>
      <c r="AP99" s="4"/>
      <c r="AQ99" s="79"/>
      <c r="AR99" s="79"/>
    </row>
    <row r="100" ht="0" hidden="1" customHeight="1">
      <c r="C100" s="181"/>
      <c r="D100" s="181"/>
      <c r="E100" s="181"/>
      <c r="F100" s="201"/>
      <c r="G100" s="181"/>
      <c r="H100" s="996"/>
      <c r="I100" s="996"/>
      <c r="J100" s="996"/>
      <c r="K100" s="996"/>
      <c r="L100" s="1072"/>
      <c r="M100" s="1072"/>
      <c r="N100" s="1072"/>
      <c r="O100" s="1072"/>
      <c r="P100" s="80"/>
      <c r="Q100" s="4"/>
      <c r="R100" s="182"/>
      <c r="S100" s="182"/>
      <c r="T100" s="182"/>
      <c r="U100" s="182"/>
      <c r="V100" s="182"/>
      <c r="W100" s="182"/>
      <c r="X100" s="182"/>
      <c r="Y100" s="182"/>
      <c r="Z100" s="182"/>
      <c r="AA100" s="182"/>
      <c r="AB100" s="182"/>
      <c r="AC100" s="182"/>
      <c r="AD100" s="182"/>
      <c r="AE100" s="182"/>
      <c r="AF100" s="182"/>
      <c r="AG100" s="182"/>
      <c r="AH100" s="182"/>
      <c r="AI100" s="182"/>
      <c r="AJ100" s="182"/>
      <c r="AK100" s="182"/>
      <c r="AL100" s="182"/>
      <c r="AM100" s="182"/>
      <c r="AN100" s="182"/>
      <c r="AO100" s="182"/>
      <c r="AP100" s="4"/>
      <c r="AQ100" s="48"/>
      <c r="AR100" s="48"/>
    </row>
    <row r="101" ht="0" hidden="1" customHeight="1">
      <c r="C101" s="181"/>
      <c r="D101" s="181"/>
      <c r="E101" s="181"/>
      <c r="F101" s="201"/>
      <c r="G101" s="181"/>
      <c r="H101" s="996"/>
      <c r="I101" s="996"/>
      <c r="J101" s="996"/>
      <c r="K101" s="996"/>
      <c r="L101" s="1072"/>
      <c r="M101" s="1072"/>
      <c r="N101" s="1072"/>
      <c r="O101" s="1072"/>
      <c r="P101" s="80"/>
      <c r="Q101" s="4"/>
      <c r="R101" s="4"/>
      <c r="S101" s="4"/>
      <c r="T101" s="4"/>
      <c r="U101" s="4"/>
      <c r="V101" s="4"/>
      <c r="W101" s="4"/>
      <c r="X101" s="4"/>
      <c r="Y101" s="4"/>
      <c r="Z101" s="4"/>
      <c r="AA101" s="4"/>
      <c r="AB101" s="4"/>
      <c r="AC101" s="4"/>
      <c r="AD101" s="4"/>
      <c r="AE101" s="4"/>
      <c r="AF101" s="4"/>
      <c r="AG101" s="4"/>
      <c r="AH101" s="4"/>
      <c r="AI101" s="4"/>
      <c r="AJ101" s="4"/>
      <c r="AK101" s="4"/>
      <c r="AL101" s="4"/>
      <c r="AM101" s="4"/>
      <c r="AN101" s="4"/>
      <c r="AO101" s="4"/>
      <c r="AP101" s="4"/>
      <c r="AQ101" s="79"/>
      <c r="AR101" s="79"/>
    </row>
    <row r="102" ht="18" customHeight="1">
      <c r="C102" s="181"/>
      <c r="D102" s="181"/>
      <c r="E102" s="181"/>
      <c r="F102" s="201"/>
      <c r="G102" s="181"/>
      <c r="H102" s="996"/>
      <c r="I102" s="996"/>
      <c r="J102" s="996"/>
      <c r="K102" s="996"/>
      <c r="L102" s="1072"/>
      <c r="M102" s="1072"/>
      <c r="N102" s="1072"/>
      <c r="O102" s="1072"/>
      <c r="P102" s="80"/>
      <c r="Q102" s="4"/>
      <c r="R102" s="4"/>
      <c r="S102" s="4"/>
      <c r="T102" s="4"/>
      <c r="U102" s="4"/>
      <c r="V102" s="4"/>
      <c r="W102" s="4"/>
      <c r="X102" s="4"/>
      <c r="Y102" s="4"/>
      <c r="Z102" s="4"/>
      <c r="AA102" s="4"/>
      <c r="AB102" s="4"/>
      <c r="AC102" s="4"/>
      <c r="AD102" s="4"/>
      <c r="AE102" s="4"/>
      <c r="AF102" s="4"/>
      <c r="AG102" s="4"/>
      <c r="AH102" s="4"/>
      <c r="AI102" s="4"/>
      <c r="AJ102" s="4"/>
      <c r="AK102" s="4"/>
      <c r="AL102" s="4"/>
      <c r="AM102" s="4"/>
      <c r="AN102" s="4"/>
      <c r="AO102" s="4"/>
      <c r="AP102" s="4"/>
      <c r="AQ102" s="79"/>
      <c r="AR102" s="79"/>
    </row>
    <row r="103" ht="18" customHeight="1">
      <c r="C103" s="181"/>
      <c r="D103" s="181"/>
      <c r="E103" s="181"/>
      <c r="F103" s="201"/>
      <c r="G103" s="181"/>
      <c r="H103" s="996"/>
      <c r="I103" s="996"/>
      <c r="J103" s="996"/>
      <c r="K103" s="996"/>
      <c r="L103" s="1072"/>
      <c r="M103" s="1072"/>
      <c r="N103" s="1072"/>
      <c r="O103" s="1072"/>
      <c r="P103" s="80"/>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row>
    <row r="104" ht="9" customHeight="1">
      <c r="E104" s="81"/>
      <c r="F104" s="202"/>
      <c r="R104" s="0"/>
      <c r="S104" s="0"/>
      <c r="T104" s="0"/>
      <c r="U104" s="0"/>
      <c r="V104" s="0"/>
      <c r="W104" s="0"/>
      <c r="X104" s="0"/>
      <c r="Y104" s="0"/>
      <c r="Z104" s="87"/>
      <c r="AA104" s="0"/>
      <c r="AB104" s="0"/>
      <c r="AC104" s="5"/>
      <c r="AD104" s="5"/>
      <c r="AE104" s="5"/>
      <c r="AF104" s="67"/>
      <c r="AG104" s="0"/>
      <c r="AH104" s="0"/>
      <c r="AI104" s="0"/>
      <c r="AJ104" s="5"/>
      <c r="AK104" s="0"/>
      <c r="AL104" s="0"/>
      <c r="AM104" s="0"/>
      <c r="AN104" s="0"/>
      <c r="AO104" s="0"/>
      <c r="AP104" s="0"/>
    </row>
    <row r="105" ht="39.95" customHeight="1">
      <c r="B105" s="0"/>
      <c r="C105" s="1075" t="s">
        <v>126</v>
      </c>
      <c r="D105" s="1075"/>
      <c r="E105" s="1075"/>
      <c r="F105" s="1075"/>
      <c r="G105" s="1075"/>
      <c r="H105" s="1075"/>
      <c r="I105" s="1075"/>
      <c r="J105" s="1075"/>
      <c r="K105" s="1075"/>
      <c r="L105" s="1075"/>
      <c r="M105" s="1075"/>
      <c r="N105" s="1075"/>
      <c r="O105" s="1075"/>
      <c r="P105" s="1075"/>
      <c r="Q105" s="1075"/>
      <c r="R105" s="1075"/>
      <c r="S105" s="1075"/>
      <c r="T105" s="1075"/>
      <c r="U105" s="1075"/>
      <c r="V105" s="1075"/>
      <c r="W105" s="1075"/>
      <c r="X105" s="1075"/>
      <c r="Y105" s="1075"/>
      <c r="Z105" s="1075"/>
      <c r="AA105" s="1075"/>
      <c r="AB105" s="1075"/>
      <c r="AC105" s="1075"/>
      <c r="AD105" s="1075"/>
      <c r="AE105" s="1075"/>
      <c r="AF105" s="1075"/>
      <c r="AG105" s="1075"/>
      <c r="AH105" s="1075"/>
      <c r="AI105" s="1075"/>
      <c r="AJ105" s="1075"/>
      <c r="AK105" s="1075"/>
      <c r="AL105" s="1075"/>
      <c r="AM105" s="1075"/>
      <c r="AN105" s="1075"/>
      <c r="AO105" s="1075"/>
      <c r="AP105" s="233"/>
    </row>
    <row r="106" s="84" customFormat="1" ht="12" customHeight="1">
      <c r="B106" s="84"/>
      <c r="E106" s="46"/>
      <c r="F106" s="202"/>
      <c r="G106"/>
      <c r="H106"/>
      <c r="I106"/>
      <c r="J106"/>
      <c r="K106"/>
      <c r="L106"/>
      <c r="M106"/>
      <c r="N106"/>
      <c r="O106"/>
      <c r="P106"/>
      <c r="Q106"/>
      <c r="R106"/>
      <c r="S106"/>
      <c r="T106"/>
      <c r="U106"/>
      <c r="V106"/>
      <c r="W106"/>
      <c r="X106"/>
      <c r="Y106"/>
      <c r="Z106"/>
      <c r="AA10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36"/>
      <c r="BR106" s="236"/>
      <c r="BS106" s="236"/>
      <c r="BT106" s="236"/>
      <c r="BU106" s="236"/>
      <c r="BV106" s="236"/>
      <c r="BW106" s="236"/>
    </row>
    <row r="107" s="236" customFormat="1" ht="12.75" customHeight="1">
      <c r="A107"/>
    </row>
    <row r="108" s="236" customFormat="1" ht="12.75" customHeight="1"/>
    <row r="109" s="236" customFormat="1" ht="12.75" customHeight="1"/>
    <row r="110" s="236" customFormat="1" ht="12.75" customHeight="1"/>
    <row r="111" s="236" customFormat="1" ht="12.75" customHeight="1"/>
    <row r="112" s="236" customFormat="1" ht="12.75" customHeight="1"/>
    <row r="113" s="236" customFormat="1" ht="12.75" customHeight="1"/>
    <row r="114" s="236" customFormat="1" ht="12.75" customHeight="1"/>
    <row r="115" s="236" customFormat="1" ht="12.75" customHeight="1"/>
    <row r="116" s="236" customFormat="1" ht="12.75" customHeight="1"/>
    <row r="117" s="236" customFormat="1" ht="12.75" customHeight="1"/>
    <row r="118" s="236" customFormat="1" ht="12.75" customHeight="1"/>
    <row r="119" s="236" customFormat="1" ht="12.75" customHeight="1"/>
    <row r="120" s="236" customFormat="1" ht="12.75" customHeight="1"/>
    <row r="121" s="236" customFormat="1" ht="12.75" customHeight="1"/>
    <row r="122" s="236" customFormat="1" ht="12.75" customHeight="1"/>
    <row r="123" s="236" customFormat="1" ht="12.75" customHeight="1"/>
    <row r="124" s="236" customFormat="1" ht="12.75" customHeight="1"/>
    <row r="125" s="236" customFormat="1" ht="12.75" customHeight="1"/>
    <row r="126" s="236" customFormat="1" ht="12.75" customHeight="1"/>
    <row r="127" s="236" customFormat="1" ht="12.75" customHeight="1"/>
    <row r="128" s="236" customFormat="1" ht="12.75" customHeight="1"/>
    <row r="129" s="236" customFormat="1" ht="12.75" customHeight="1"/>
    <row r="130" s="236" customFormat="1" ht="12.75" customHeight="1"/>
    <row r="131" s="236" customFormat="1" ht="12.75" customHeight="1"/>
    <row r="132" s="236" customFormat="1" ht="12.75" customHeight="1"/>
    <row r="133" s="236" customFormat="1" ht="12.75" customHeight="1"/>
    <row r="134" s="236" customFormat="1" ht="12.75" customHeight="1"/>
    <row r="135" s="236" customFormat="1" ht="12.75" customHeight="1"/>
    <row r="136" s="236" customFormat="1" ht="12.75" customHeight="1"/>
    <row r="137" s="236" customFormat="1" ht="12.75" customHeight="1"/>
    <row r="138" s="236" customFormat="1" ht="12.75" customHeight="1"/>
    <row r="139" s="236" customFormat="1" ht="12.75" customHeight="1"/>
    <row r="140" s="236" customFormat="1" ht="12.75" customHeight="1"/>
    <row r="141" s="236" customFormat="1" ht="12.75" customHeight="1"/>
    <row r="142" s="236" customFormat="1" ht="12.75" customHeight="1"/>
    <row r="143" s="236" customFormat="1" ht="12.75" customHeight="1"/>
    <row r="144" s="236" customFormat="1" ht="12.75" customHeight="1"/>
    <row r="145" s="236" customFormat="1" ht="12.75" customHeight="1"/>
    <row r="146" s="236" customFormat="1" ht="12.75" customHeight="1"/>
    <row r="147" s="236" customFormat="1" ht="12.75" customHeight="1"/>
    <row r="148" s="236" customFormat="1" ht="12.75" customHeight="1"/>
    <row r="149" s="236" customFormat="1" ht="12.75" customHeight="1"/>
    <row r="150" s="236" customFormat="1" ht="12.75" customHeight="1"/>
    <row r="151" s="236" customFormat="1" ht="12.75" customHeight="1"/>
    <row r="152" s="236" customFormat="1" ht="12.75" customHeight="1"/>
    <row r="153" s="236" customFormat="1" ht="12.75" customHeight="1"/>
  </sheetData>
  <mergeCells count="273">
    <mergeCell ref="C105:AO105"/>
    <mergeCell ref="AL9:AM9"/>
    <mergeCell ref="H43:K43"/>
    <mergeCell ref="L43:O43"/>
    <mergeCell ref="H38:K38"/>
    <mergeCell ref="L38:O38"/>
    <mergeCell ref="H39:K39"/>
    <mergeCell ref="L39:O39"/>
    <mergeCell ref="H40:K40"/>
    <mergeCell ref="L40:O40"/>
    <mergeCell ref="H41:K41"/>
    <mergeCell ref="AL10:AM10"/>
    <mergeCell ref="AH11:AI11"/>
    <mergeCell ref="AJ11:AK11"/>
    <mergeCell ref="AB10:AC10"/>
    <mergeCell ref="AD10:AE10"/>
    <mergeCell ref="AD12:AE12"/>
    <mergeCell ref="AF12:AG12"/>
    <mergeCell ref="AB12:AC12"/>
    <mergeCell ref="AF10:AG10"/>
    <mergeCell ref="AL11:AM11"/>
    <mergeCell ref="AH10:AI10"/>
    <mergeCell ref="AJ10:AK10"/>
    <mergeCell ref="Z12:AA12"/>
    <mergeCell ref="AL8:AM8"/>
    <mergeCell ref="AJ9:AK9"/>
    <mergeCell ref="AH9:AI9"/>
    <mergeCell ref="Z6:AM6"/>
    <mergeCell ref="Z7:AA7"/>
    <mergeCell ref="AB7:AC7"/>
    <mergeCell ref="AD7:AE7"/>
    <mergeCell ref="AF7:AG7"/>
    <mergeCell ref="AH7:AI7"/>
    <mergeCell ref="AJ7:AK7"/>
    <mergeCell ref="Z9:AA9"/>
    <mergeCell ref="H9:I9"/>
    <mergeCell ref="T9:U9"/>
    <mergeCell ref="R9:S9"/>
    <mergeCell ref="T11:U11"/>
    <mergeCell ref="T10:U10"/>
    <mergeCell ref="R10:S10"/>
    <mergeCell ref="Z8:AA8"/>
    <mergeCell ref="AB8:AC8"/>
    <mergeCell ref="AL7:AM7"/>
    <mergeCell ref="N9:O9"/>
    <mergeCell ref="Z10:AA10"/>
    <mergeCell ref="P9:Q9"/>
    <mergeCell ref="AD8:AE8"/>
    <mergeCell ref="AF8:AG8"/>
    <mergeCell ref="AH8:AI8"/>
    <mergeCell ref="AF11:AG11"/>
    <mergeCell ref="AB11:AC11"/>
    <mergeCell ref="AD11:AE11"/>
    <mergeCell ref="AB9:AC9"/>
    <mergeCell ref="AD9:AE9"/>
    <mergeCell ref="AF9:AG9"/>
    <mergeCell ref="N11:O11"/>
    <mergeCell ref="N10:O10"/>
    <mergeCell ref="AJ8:AK8"/>
    <mergeCell ref="R11:S11"/>
    <mergeCell ref="H23:K23"/>
    <mergeCell ref="H6:U6"/>
    <mergeCell ref="T8:U8"/>
    <mergeCell ref="R8:S8"/>
    <mergeCell ref="P8:Q8"/>
    <mergeCell ref="N8:O8"/>
    <mergeCell ref="L8:M8"/>
    <mergeCell ref="J8:K8"/>
    <mergeCell ref="H8:I8"/>
    <mergeCell ref="T7:U7"/>
    <mergeCell ref="R7:S7"/>
    <mergeCell ref="L10:M10"/>
    <mergeCell ref="H10:I10"/>
    <mergeCell ref="H11:I11"/>
    <mergeCell ref="L9:M9"/>
    <mergeCell ref="J9:K9"/>
    <mergeCell ref="J11:K11"/>
    <mergeCell ref="J7:K7"/>
    <mergeCell ref="H7:I7"/>
    <mergeCell ref="P7:Q7"/>
    <mergeCell ref="N7:O7"/>
    <mergeCell ref="L7:M7"/>
    <mergeCell ref="J10:K10"/>
    <mergeCell ref="L12:M12"/>
    <mergeCell ref="P12:Q12"/>
    <mergeCell ref="L11:M11"/>
    <mergeCell ref="H12:I12"/>
    <mergeCell ref="H13:I13"/>
    <mergeCell ref="J13:K13"/>
    <mergeCell ref="N12:O12"/>
    <mergeCell ref="L13:M13"/>
    <mergeCell ref="P11:Q11"/>
    <mergeCell ref="AJ13:AK13"/>
    <mergeCell ref="H37:K37"/>
    <mergeCell ref="L37:O37"/>
    <mergeCell ref="L30:O30"/>
    <mergeCell ref="H28:K28"/>
    <mergeCell ref="Z13:AA13"/>
    <mergeCell ref="H22:K22"/>
    <mergeCell ref="H35:K35"/>
    <mergeCell ref="L35:O35"/>
    <mergeCell ref="L29:O29"/>
    <mergeCell ref="L22:O22"/>
    <mergeCell ref="L23:O23"/>
    <mergeCell ref="L32:O32"/>
    <mergeCell ref="H25:K25"/>
    <mergeCell ref="L25:O25"/>
    <mergeCell ref="H26:K26"/>
    <mergeCell ref="L31:O31"/>
    <mergeCell ref="H27:K27"/>
    <mergeCell ref="L27:O27"/>
    <mergeCell ref="H30:K30"/>
    <mergeCell ref="L28:O28"/>
    <mergeCell ref="R13:S13"/>
    <mergeCell ref="L26:O26"/>
    <mergeCell ref="L46:O46"/>
    <mergeCell ref="H47:K47"/>
    <mergeCell ref="L41:O41"/>
    <mergeCell ref="H44:K44"/>
    <mergeCell ref="H48:K48"/>
    <mergeCell ref="L42:O42"/>
    <mergeCell ref="L49:O49"/>
    <mergeCell ref="H33:K33"/>
    <mergeCell ref="L33:O33"/>
    <mergeCell ref="H34:K34"/>
    <mergeCell ref="L34:O34"/>
    <mergeCell ref="L59:O59"/>
    <mergeCell ref="H63:K63"/>
    <mergeCell ref="AH12:AI12"/>
    <mergeCell ref="AJ12:AK12"/>
    <mergeCell ref="L24:O24"/>
    <mergeCell ref="AF13:AG13"/>
    <mergeCell ref="AB13:AC13"/>
    <mergeCell ref="AD13:AE13"/>
    <mergeCell ref="P15:V15"/>
    <mergeCell ref="X15:AD15"/>
    <mergeCell ref="AH13:AI13"/>
    <mergeCell ref="AF15:AL15"/>
    <mergeCell ref="AL13:AM13"/>
    <mergeCell ref="N13:O13"/>
    <mergeCell ref="P13:Q13"/>
    <mergeCell ref="L44:O44"/>
    <mergeCell ref="L48:O48"/>
    <mergeCell ref="L50:O50"/>
    <mergeCell ref="L51:O51"/>
    <mergeCell ref="H36:K36"/>
    <mergeCell ref="L36:O36"/>
    <mergeCell ref="H45:K45"/>
    <mergeCell ref="L45:O45"/>
    <mergeCell ref="H46:K46"/>
    <mergeCell ref="L53:O53"/>
    <mergeCell ref="L54:O54"/>
    <mergeCell ref="H64:K64"/>
    <mergeCell ref="H67:K67"/>
    <mergeCell ref="L67:O67"/>
    <mergeCell ref="H68:K68"/>
    <mergeCell ref="L68:O68"/>
    <mergeCell ref="H60:K60"/>
    <mergeCell ref="L61:O61"/>
    <mergeCell ref="H66:K66"/>
    <mergeCell ref="L56:O56"/>
    <mergeCell ref="L57:O57"/>
    <mergeCell ref="H56:K56"/>
    <mergeCell ref="H57:K57"/>
    <mergeCell ref="L66:O66"/>
    <mergeCell ref="L63:O63"/>
    <mergeCell ref="H62:K62"/>
    <mergeCell ref="L62:O62"/>
    <mergeCell ref="H61:K61"/>
    <mergeCell ref="L64:O64"/>
    <mergeCell ref="L58:O58"/>
    <mergeCell ref="H58:K58"/>
    <mergeCell ref="H59:K59"/>
    <mergeCell ref="L60:O60"/>
    <mergeCell ref="H72:K72"/>
    <mergeCell ref="L72:O72"/>
    <mergeCell ref="L69:O69"/>
    <mergeCell ref="L81:O81"/>
    <mergeCell ref="H70:K70"/>
    <mergeCell ref="L70:O70"/>
    <mergeCell ref="H71:K71"/>
    <mergeCell ref="L71:O71"/>
    <mergeCell ref="H65:K65"/>
    <mergeCell ref="L65:O65"/>
    <mergeCell ref="H75:K75"/>
    <mergeCell ref="L75:O75"/>
    <mergeCell ref="H73:K73"/>
    <mergeCell ref="L73:O73"/>
    <mergeCell ref="H74:K74"/>
    <mergeCell ref="L74:O74"/>
    <mergeCell ref="H80:K80"/>
    <mergeCell ref="L80:O80"/>
    <mergeCell ref="H81:K81"/>
    <mergeCell ref="H78:K78"/>
    <mergeCell ref="L78:O78"/>
    <mergeCell ref="H79:K79"/>
    <mergeCell ref="L79:O79"/>
    <mergeCell ref="H69:K69"/>
    <mergeCell ref="H103:K103"/>
    <mergeCell ref="L103:O103"/>
    <mergeCell ref="L99:O99"/>
    <mergeCell ref="H100:K100"/>
    <mergeCell ref="L100:O100"/>
    <mergeCell ref="H101:K101"/>
    <mergeCell ref="L101:O101"/>
    <mergeCell ref="H99:K99"/>
    <mergeCell ref="H102:K102"/>
    <mergeCell ref="L102:O102"/>
    <mergeCell ref="C2:AP2"/>
    <mergeCell ref="H55:K55"/>
    <mergeCell ref="L55:O55"/>
    <mergeCell ref="H31:K31"/>
    <mergeCell ref="H52:K52"/>
    <mergeCell ref="H53:K53"/>
    <mergeCell ref="H54:K54"/>
    <mergeCell ref="H24:K24"/>
    <mergeCell ref="R12:S12"/>
    <mergeCell ref="C4:AP4"/>
    <mergeCell ref="C3:AP3"/>
    <mergeCell ref="T13:U13"/>
    <mergeCell ref="T12:U12"/>
    <mergeCell ref="AL12:AM12"/>
    <mergeCell ref="P10:Q10"/>
    <mergeCell ref="J12:K12"/>
    <mergeCell ref="Z11:AA11"/>
    <mergeCell ref="H50:K50"/>
    <mergeCell ref="H51:K51"/>
    <mergeCell ref="H32:K32"/>
    <mergeCell ref="L47:O47"/>
    <mergeCell ref="L52:O52"/>
    <mergeCell ref="H49:K49"/>
    <mergeCell ref="H42:K42"/>
    <mergeCell ref="H98:K98"/>
    <mergeCell ref="L98:O98"/>
    <mergeCell ref="H96:K96"/>
    <mergeCell ref="L96:O96"/>
    <mergeCell ref="H97:K97"/>
    <mergeCell ref="L97:O97"/>
    <mergeCell ref="H91:K91"/>
    <mergeCell ref="L91:O91"/>
    <mergeCell ref="H76:K76"/>
    <mergeCell ref="L76:O76"/>
    <mergeCell ref="H77:K77"/>
    <mergeCell ref="L77:O77"/>
    <mergeCell ref="H86:K86"/>
    <mergeCell ref="L86:O86"/>
    <mergeCell ref="H87:K87"/>
    <mergeCell ref="L87:O87"/>
    <mergeCell ref="H84:K84"/>
    <mergeCell ref="L84:O84"/>
    <mergeCell ref="H85:K85"/>
    <mergeCell ref="L85:O85"/>
    <mergeCell ref="H82:K82"/>
    <mergeCell ref="L82:O82"/>
    <mergeCell ref="H83:K83"/>
    <mergeCell ref="L83:O83"/>
    <mergeCell ref="H88:K88"/>
    <mergeCell ref="L88:O88"/>
    <mergeCell ref="H89:K89"/>
    <mergeCell ref="L89:O89"/>
    <mergeCell ref="H94:K94"/>
    <mergeCell ref="L94:O94"/>
    <mergeCell ref="H95:K95"/>
    <mergeCell ref="L95:O95"/>
    <mergeCell ref="H92:K92"/>
    <mergeCell ref="L92:O92"/>
    <mergeCell ref="H93:K93"/>
    <mergeCell ref="L93:O93"/>
    <mergeCell ref="H90:K90"/>
    <mergeCell ref="L90:O90"/>
    <mergeCell ref="R21:AC21"/>
    <mergeCell ref="AD21:AO21"/>
    <mergeCell ref="H29:K29"/>
  </mergeCells>
  <phoneticPr fontId="0" type="noConversion"/>
  <printOptions horizontalCentered="1" verticalCentered="1"/>
  <pageMargins left="0.25" right="0.25" top="0.25" bottom="0.25" header="0" footer="0"/>
  <pageSetup scale="31" fitToWidth="1" fitToHeight="1" orientation="landscape" r:id="rId1"/>
  <headerFooter alignWithMargins="0">
    <oddHeader/>
    <oddFooter/>
  </headerFooter>
  <rowBreaks count="1" manualBreakCount="1">
    <brk id="107" max="16383" man="1"/>
  </rowBreaks>
  <colBreaks count="1" manualBreakCount="1">
    <brk id="45" max="1048575" man="1"/>
  </colBreaks>
  <drawing r:id="rId72"/>
</worksheet>
</file>

<file path=xl/worksheets/sheet7.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19">
    <pageSetUpPr fitToPage="1"/>
  </sheetPr>
  <dimension ref="A1:EI109"/>
  <sheetViews>
    <sheetView showGridLines="0" zoomScale="70" workbookViewId="0"/>
  </sheetViews>
  <sheetFormatPr defaultRowHeight="12.75"/>
  <cols>
    <col min="1" max="1" width="1.5703125" style="34" customWidth="1"/>
    <col min="2" max="2" width="15.7109375" style="34" customWidth="1"/>
    <col min="3" max="3" width="18.7109375" customWidth="1"/>
    <col min="4" max="21" width="11.7109375" customWidth="1"/>
    <col min="22" max="22" width="2.7109375" customWidth="1"/>
    <col min="23" max="37" width="9.140625" style="281" customWidth="1"/>
  </cols>
  <sheetData>
    <row r="1" s="2" customFormat="1" ht="23.25">
      <c r="B1" s="657" t="s">
        <v>135</v>
      </c>
      <c r="C1" s="130"/>
      <c r="P1" s="222"/>
      <c r="Q1" s="222"/>
      <c r="R1" s="222"/>
      <c r="S1" s="222"/>
      <c r="T1" s="222"/>
      <c r="U1" s="222"/>
      <c r="W1" s="281"/>
      <c r="X1" s="281"/>
      <c r="Y1" s="281"/>
      <c r="Z1" s="281"/>
      <c r="AA1" s="281"/>
      <c r="AB1" s="281"/>
      <c r="AC1" s="281"/>
      <c r="AD1" s="281"/>
      <c r="AE1" s="281"/>
      <c r="AF1" s="281"/>
      <c r="AG1" s="281"/>
      <c r="AH1" s="281"/>
      <c r="AI1" s="281"/>
      <c r="AJ1" s="281"/>
      <c r="AK1" s="281"/>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c r="DX1" s="34"/>
      <c r="DY1" s="34"/>
      <c r="DZ1" s="34"/>
      <c r="EA1" s="34"/>
      <c r="EB1" s="34"/>
      <c r="EC1" s="34"/>
      <c r="ED1" s="34"/>
      <c r="EE1" s="34"/>
      <c r="EF1" s="34"/>
      <c r="EG1" s="34"/>
      <c r="EH1" s="34"/>
      <c r="EI1" s="34"/>
    </row>
    <row r="2" s="2" customFormat="1" ht="15" customHeight="1">
      <c r="B2" s="66" t="s">
        <v>170</v>
      </c>
      <c r="C2" s="130"/>
      <c r="W2" s="281"/>
      <c r="X2" s="281"/>
      <c r="Y2" s="281"/>
      <c r="Z2" s="281"/>
      <c r="AA2" s="281"/>
      <c r="AB2" s="281"/>
      <c r="AC2" s="281"/>
      <c r="AD2" s="281"/>
      <c r="AE2" s="281"/>
      <c r="AF2" s="281"/>
      <c r="AG2" s="281"/>
      <c r="AH2" s="281"/>
      <c r="AI2" s="281"/>
      <c r="AJ2" s="281"/>
      <c r="AK2" s="281"/>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c r="DX2" s="34"/>
      <c r="DY2" s="34"/>
      <c r="DZ2" s="34"/>
      <c r="EA2" s="34"/>
      <c r="EB2" s="34"/>
      <c r="EC2" s="34"/>
      <c r="ED2" s="34"/>
      <c r="EE2" s="34"/>
      <c r="EF2" s="34"/>
      <c r="EG2" s="34"/>
      <c r="EH2" s="34"/>
      <c r="EI2" s="34"/>
    </row>
    <row r="3" s="2" customFormat="1" ht="17.1" customHeight="1">
      <c r="B3" s="66" t="s">
        <v>171</v>
      </c>
      <c r="C3" s="130"/>
      <c r="O3" s="961"/>
      <c r="P3" s="961"/>
      <c r="Q3" s="961"/>
      <c r="R3" s="961"/>
      <c r="S3" s="961"/>
      <c r="T3" s="961"/>
      <c r="U3" s="961"/>
      <c r="W3" s="281"/>
      <c r="X3" s="281"/>
      <c r="Y3" s="281"/>
      <c r="Z3" s="281"/>
      <c r="AA3" s="281"/>
      <c r="AB3" s="281"/>
      <c r="AC3" s="281"/>
      <c r="AD3" s="281"/>
      <c r="AE3" s="281"/>
      <c r="AF3" s="281"/>
      <c r="AG3" s="281"/>
      <c r="AH3" s="281"/>
      <c r="AI3" s="281"/>
      <c r="AJ3" s="281"/>
      <c r="AK3" s="281"/>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c r="DX3" s="34"/>
      <c r="DY3" s="34"/>
      <c r="DZ3" s="34"/>
      <c r="EA3" s="34"/>
      <c r="EB3" s="34"/>
      <c r="EC3" s="34"/>
      <c r="ED3" s="34"/>
      <c r="EE3" s="34"/>
      <c r="EF3" s="34"/>
      <c r="EG3" s="34"/>
      <c r="EH3" s="34"/>
      <c r="EI3" s="34"/>
    </row>
    <row r="4" s="2" customFormat="1" ht="15.75" customHeight="1">
      <c r="A4" s="9"/>
      <c r="B4" s="66" t="s">
        <v>172</v>
      </c>
      <c r="C4" s="131"/>
      <c r="D4" s="131"/>
      <c r="E4" s="131"/>
      <c r="G4" s="132"/>
      <c r="H4" s="132"/>
      <c r="I4" s="132"/>
      <c r="J4" s="132"/>
      <c r="K4" s="132"/>
      <c r="L4" s="132"/>
      <c r="M4" s="132"/>
      <c r="N4" s="132"/>
      <c r="O4" s="132"/>
      <c r="P4" s="132"/>
      <c r="Q4" s="132"/>
      <c r="R4" s="132"/>
      <c r="S4" s="132"/>
      <c r="T4" s="132"/>
      <c r="U4" s="132"/>
      <c r="V4" s="132"/>
      <c r="W4" s="281"/>
      <c r="X4" s="281"/>
      <c r="Y4" s="281"/>
      <c r="Z4" s="281"/>
      <c r="AA4" s="281"/>
      <c r="AB4" s="281"/>
      <c r="AC4" s="281"/>
      <c r="AD4" s="281"/>
      <c r="AE4" s="281"/>
      <c r="AF4" s="281"/>
      <c r="AG4" s="281"/>
      <c r="AH4" s="281"/>
      <c r="AI4" s="281"/>
      <c r="AJ4" s="281"/>
      <c r="AK4" s="281"/>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c r="DX4" s="34"/>
      <c r="DY4" s="34"/>
      <c r="DZ4" s="34"/>
      <c r="EA4" s="34"/>
      <c r="EB4" s="34"/>
      <c r="EC4" s="34"/>
      <c r="ED4" s="34"/>
      <c r="EE4" s="34"/>
      <c r="EF4" s="34"/>
      <c r="EG4" s="34"/>
      <c r="EH4" s="34"/>
      <c r="EI4" s="34"/>
    </row>
    <row r="5" s="2" customFormat="1" ht="20.1" customHeight="1">
      <c r="A5" s="9"/>
      <c r="B5" s="66"/>
      <c r="C5" s="131"/>
      <c r="D5" s="131"/>
      <c r="E5" s="131"/>
      <c r="G5" s="132"/>
      <c r="H5" s="132"/>
      <c r="I5" s="132"/>
      <c r="J5" s="132"/>
      <c r="K5" s="132"/>
      <c r="L5" s="132"/>
      <c r="M5" s="132"/>
      <c r="N5" s="132"/>
      <c r="O5" s="132"/>
      <c r="P5" s="132"/>
      <c r="Q5" s="132"/>
      <c r="R5" s="132"/>
      <c r="S5" s="132"/>
      <c r="T5" s="132"/>
      <c r="U5" s="132"/>
      <c r="V5" s="132"/>
      <c r="W5" s="281"/>
      <c r="X5" s="281"/>
      <c r="Y5" s="281"/>
      <c r="Z5" s="281"/>
      <c r="AA5" s="281"/>
      <c r="AB5" s="281"/>
      <c r="AC5" s="281"/>
      <c r="AD5" s="281"/>
      <c r="AE5" s="281"/>
      <c r="AF5" s="281"/>
      <c r="AG5" s="281"/>
      <c r="AH5" s="281"/>
      <c r="AI5" s="281"/>
      <c r="AJ5" s="281"/>
      <c r="AK5" s="281"/>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c r="DX5" s="34"/>
      <c r="DY5" s="34"/>
      <c r="DZ5" s="34"/>
      <c r="EA5" s="34"/>
      <c r="EB5" s="34"/>
      <c r="EC5" s="34"/>
      <c r="ED5" s="34"/>
      <c r="EE5" s="34"/>
      <c r="EF5" s="34"/>
      <c r="EG5" s="34"/>
      <c r="EH5" s="34"/>
      <c r="EI5" s="34"/>
    </row>
    <row r="6" s="2" customFormat="1" ht="20.1" customHeight="1">
      <c r="A6" s="9"/>
      <c r="B6" s="66"/>
      <c r="C6" s="131"/>
      <c r="D6" s="131"/>
      <c r="E6" s="131"/>
      <c r="G6" s="132"/>
      <c r="H6" s="132"/>
      <c r="I6" s="132"/>
      <c r="J6" s="132"/>
      <c r="K6" s="132"/>
      <c r="L6" s="132"/>
      <c r="M6" s="132"/>
      <c r="N6" s="132"/>
      <c r="O6" s="132"/>
      <c r="P6" s="132"/>
      <c r="Q6" s="132"/>
      <c r="R6" s="132"/>
      <c r="S6" s="132"/>
      <c r="T6" s="132"/>
      <c r="U6" s="132"/>
      <c r="V6" s="132"/>
      <c r="W6" s="281"/>
      <c r="X6" s="281"/>
      <c r="Y6" s="281"/>
      <c r="Z6" s="281"/>
      <c r="AA6" s="281"/>
      <c r="AB6" s="281"/>
      <c r="AC6" s="281"/>
      <c r="AD6" s="281"/>
      <c r="AE6" s="281"/>
      <c r="AF6" s="281"/>
      <c r="AG6" s="281"/>
      <c r="AH6" s="281"/>
      <c r="AI6" s="281"/>
      <c r="AJ6" s="281"/>
      <c r="AK6" s="281"/>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c r="DX6" s="34"/>
      <c r="DY6" s="34"/>
      <c r="DZ6" s="34"/>
      <c r="EA6" s="34"/>
      <c r="EB6" s="34"/>
      <c r="EC6" s="34"/>
      <c r="ED6" s="34"/>
      <c r="EE6" s="34"/>
      <c r="EF6" s="34"/>
      <c r="EG6" s="34"/>
      <c r="EH6" s="34"/>
      <c r="EI6" s="34"/>
    </row>
    <row r="7" s="2" customFormat="1" ht="20.1" customHeight="1">
      <c r="A7" s="9"/>
      <c r="B7" s="66"/>
      <c r="C7" s="131"/>
      <c r="D7" s="131"/>
      <c r="E7" s="131"/>
      <c r="G7" s="132"/>
      <c r="H7" s="132"/>
      <c r="I7" s="132"/>
      <c r="J7" s="132"/>
      <c r="K7" s="132"/>
      <c r="L7" s="132"/>
      <c r="M7" s="132"/>
      <c r="N7" s="132"/>
      <c r="O7" s="132"/>
      <c r="P7" s="132"/>
      <c r="Q7" s="132"/>
      <c r="R7" s="132"/>
      <c r="S7" s="132"/>
      <c r="T7" s="132"/>
      <c r="U7" s="132"/>
      <c r="V7" s="132"/>
      <c r="W7" s="281"/>
      <c r="X7" s="281"/>
      <c r="Y7" s="281"/>
      <c r="Z7" s="281"/>
      <c r="AA7" s="281"/>
      <c r="AB7" s="281"/>
      <c r="AC7" s="281"/>
      <c r="AD7" s="281"/>
      <c r="AE7" s="281"/>
      <c r="AF7" s="281"/>
      <c r="AG7" s="281"/>
      <c r="AH7" s="281"/>
      <c r="AI7" s="281"/>
      <c r="AJ7" s="281"/>
      <c r="AK7" s="281"/>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c r="DX7" s="34"/>
      <c r="DY7" s="34"/>
      <c r="DZ7" s="34"/>
      <c r="EA7" s="34"/>
      <c r="EB7" s="34"/>
      <c r="EC7" s="34"/>
      <c r="ED7" s="34"/>
      <c r="EE7" s="34"/>
      <c r="EF7" s="34"/>
      <c r="EG7" s="34"/>
      <c r="EH7" s="34"/>
      <c r="EI7" s="34"/>
    </row>
    <row r="8" s="2" customFormat="1" ht="20.1" customHeight="1">
      <c r="A8" s="9"/>
      <c r="B8" s="66"/>
      <c r="C8" s="131"/>
      <c r="D8" s="131"/>
      <c r="E8" s="131"/>
      <c r="G8" s="132"/>
      <c r="H8" s="132"/>
      <c r="I8" s="132"/>
      <c r="J8" s="132"/>
      <c r="K8" s="132"/>
      <c r="L8" s="132"/>
      <c r="M8" s="132"/>
      <c r="N8" s="132"/>
      <c r="O8" s="132"/>
      <c r="P8" s="132"/>
      <c r="Q8" s="132"/>
      <c r="R8" s="132"/>
      <c r="S8" s="132"/>
      <c r="T8" s="132"/>
      <c r="U8" s="132"/>
      <c r="V8" s="132"/>
      <c r="W8" s="281"/>
      <c r="X8" s="281"/>
      <c r="Y8" s="281"/>
      <c r="Z8" s="281"/>
      <c r="AA8" s="281"/>
      <c r="AB8" s="281"/>
      <c r="AC8" s="281"/>
      <c r="AD8" s="281"/>
      <c r="AE8" s="281"/>
      <c r="AF8" s="281"/>
      <c r="AG8" s="281"/>
      <c r="AH8" s="281"/>
      <c r="AI8" s="281"/>
      <c r="AJ8" s="281"/>
      <c r="AK8" s="281"/>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row>
    <row r="9" s="2" customFormat="1" ht="20.1" customHeight="1">
      <c r="A9" s="9"/>
      <c r="B9" s="66"/>
      <c r="C9" s="131"/>
      <c r="D9" s="131"/>
      <c r="E9" s="131"/>
      <c r="G9" s="132"/>
      <c r="H9" s="132"/>
      <c r="I9" s="132"/>
      <c r="J9" s="132"/>
      <c r="K9" s="132"/>
      <c r="L9" s="132"/>
      <c r="M9" s="132"/>
      <c r="N9" s="132"/>
      <c r="O9" s="132"/>
      <c r="P9" s="132"/>
      <c r="Q9" s="132"/>
      <c r="R9" s="132"/>
      <c r="S9" s="132"/>
      <c r="T9" s="132"/>
      <c r="U9" s="132"/>
      <c r="V9" s="132"/>
      <c r="W9" s="281"/>
      <c r="X9" s="281"/>
      <c r="Y9" s="281"/>
      <c r="Z9" s="281"/>
      <c r="AA9" s="281"/>
      <c r="AB9" s="281"/>
      <c r="AC9" s="281"/>
      <c r="AD9" s="281"/>
      <c r="AE9" s="281"/>
      <c r="AF9" s="281"/>
      <c r="AG9" s="281"/>
      <c r="AH9" s="281"/>
      <c r="AI9" s="281"/>
      <c r="AJ9" s="281"/>
      <c r="AK9" s="281"/>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c r="DX9" s="34"/>
      <c r="DY9" s="34"/>
      <c r="DZ9" s="34"/>
      <c r="EA9" s="34"/>
      <c r="EB9" s="34"/>
      <c r="EC9" s="34"/>
      <c r="ED9" s="34"/>
      <c r="EE9" s="34"/>
      <c r="EF9" s="34"/>
      <c r="EG9" s="34"/>
      <c r="EH9" s="34"/>
      <c r="EI9" s="34"/>
    </row>
    <row r="10" s="2" customFormat="1" ht="20.1" customHeight="1">
      <c r="A10" s="9"/>
      <c r="B10" s="66"/>
      <c r="C10" s="131"/>
      <c r="D10" s="131"/>
      <c r="E10" s="131"/>
      <c r="G10" s="132"/>
      <c r="H10" s="132"/>
      <c r="I10" s="132"/>
      <c r="J10" s="132"/>
      <c r="K10" s="132"/>
      <c r="L10" s="132"/>
      <c r="M10" s="132"/>
      <c r="N10" s="132"/>
      <c r="O10" s="132"/>
      <c r="P10" s="132"/>
      <c r="Q10" s="132"/>
      <c r="R10" s="132"/>
      <c r="S10" s="132"/>
      <c r="T10" s="132"/>
      <c r="U10" s="132"/>
      <c r="V10" s="132"/>
      <c r="W10" s="281"/>
      <c r="X10" s="281"/>
      <c r="Y10" s="281"/>
      <c r="Z10" s="281"/>
      <c r="AA10" s="281"/>
      <c r="AB10" s="281"/>
      <c r="AC10" s="281"/>
      <c r="AD10" s="281"/>
      <c r="AE10" s="281"/>
      <c r="AF10" s="281"/>
      <c r="AG10" s="281"/>
      <c r="AH10" s="281"/>
      <c r="AI10" s="281"/>
      <c r="AJ10" s="281"/>
      <c r="AK10" s="281"/>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c r="DX10" s="34"/>
      <c r="DY10" s="34"/>
      <c r="DZ10" s="34"/>
      <c r="EA10" s="34"/>
      <c r="EB10" s="34"/>
      <c r="EC10" s="34"/>
      <c r="ED10" s="34"/>
      <c r="EE10" s="34"/>
      <c r="EF10" s="34"/>
      <c r="EG10" s="34"/>
      <c r="EH10" s="34"/>
      <c r="EI10" s="34"/>
    </row>
    <row r="11" s="2" customFormat="1" ht="20.1" customHeight="1">
      <c r="A11" s="9"/>
      <c r="B11" s="66"/>
      <c r="C11" s="131"/>
      <c r="D11" s="131"/>
      <c r="E11" s="131"/>
      <c r="G11" s="132"/>
      <c r="H11" s="132"/>
      <c r="I11" s="132"/>
      <c r="J11" s="132"/>
      <c r="K11" s="132"/>
      <c r="L11" s="132"/>
      <c r="M11" s="132"/>
      <c r="N11" s="132"/>
      <c r="O11" s="132"/>
      <c r="P11" s="132"/>
      <c r="Q11" s="132"/>
      <c r="R11" s="132"/>
      <c r="S11" s="132"/>
      <c r="T11" s="132"/>
      <c r="U11" s="132"/>
      <c r="V11" s="132"/>
      <c r="W11" s="281"/>
      <c r="X11" s="281"/>
      <c r="Y11" s="281"/>
      <c r="Z11" s="281"/>
      <c r="AA11" s="281"/>
      <c r="AB11" s="281"/>
      <c r="AC11" s="281"/>
      <c r="AD11" s="281"/>
      <c r="AE11" s="281"/>
      <c r="AF11" s="281"/>
      <c r="AG11" s="281"/>
      <c r="AH11" s="281"/>
      <c r="AI11" s="281"/>
      <c r="AJ11" s="281"/>
      <c r="AK11" s="281"/>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row>
    <row r="12" s="2" customFormat="1" ht="20.1" customHeight="1">
      <c r="A12" s="9"/>
      <c r="B12" s="66"/>
      <c r="C12" s="131"/>
      <c r="D12" s="131"/>
      <c r="E12" s="131"/>
      <c r="G12" s="132"/>
      <c r="H12" s="132"/>
      <c r="I12" s="132"/>
      <c r="J12" s="132"/>
      <c r="K12" s="132"/>
      <c r="L12" s="132"/>
      <c r="M12" s="132"/>
      <c r="N12" s="132"/>
      <c r="O12" s="132"/>
      <c r="P12" s="132"/>
      <c r="Q12" s="132"/>
      <c r="R12" s="132"/>
      <c r="S12" s="132"/>
      <c r="T12" s="132"/>
      <c r="U12" s="132"/>
      <c r="V12" s="132"/>
      <c r="W12" s="281"/>
      <c r="X12" s="281"/>
      <c r="Y12" s="281"/>
      <c r="Z12" s="281"/>
      <c r="AA12" s="281"/>
      <c r="AB12" s="281"/>
      <c r="AC12" s="281"/>
      <c r="AD12" s="281"/>
      <c r="AE12" s="281"/>
      <c r="AF12" s="281"/>
      <c r="AG12" s="281"/>
      <c r="AH12" s="281"/>
      <c r="AI12" s="281"/>
      <c r="AJ12" s="281"/>
      <c r="AK12" s="281"/>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c r="DX12" s="34"/>
      <c r="DY12" s="34"/>
      <c r="DZ12" s="34"/>
      <c r="EA12" s="34"/>
      <c r="EB12" s="34"/>
      <c r="EC12" s="34"/>
      <c r="ED12" s="34"/>
      <c r="EE12" s="34"/>
      <c r="EF12" s="34"/>
      <c r="EG12" s="34"/>
      <c r="EH12" s="34"/>
      <c r="EI12" s="34"/>
    </row>
    <row r="13" s="2" customFormat="1" ht="20.1" customHeight="1">
      <c r="A13" s="9"/>
      <c r="B13" s="66"/>
      <c r="C13" s="131"/>
      <c r="D13" s="131"/>
      <c r="E13" s="131"/>
      <c r="G13" s="132"/>
      <c r="H13" s="132"/>
      <c r="I13" s="132"/>
      <c r="J13" s="132"/>
      <c r="K13" s="132"/>
      <c r="L13" s="132"/>
      <c r="M13" s="132"/>
      <c r="N13" s="132"/>
      <c r="O13" s="132"/>
      <c r="P13" s="132"/>
      <c r="Q13" s="132"/>
      <c r="R13" s="132"/>
      <c r="S13" s="132"/>
      <c r="T13" s="132"/>
      <c r="U13" s="132"/>
      <c r="V13" s="132"/>
      <c r="W13" s="281"/>
      <c r="X13" s="1014" t="s">
        <v>43</v>
      </c>
      <c r="Y13" s="1014" t="s">
        <v>46</v>
      </c>
      <c r="Z13" s="1014" t="s">
        <v>47</v>
      </c>
      <c r="AA13" s="1014" t="s">
        <v>48</v>
      </c>
      <c r="AB13" s="1014" t="s">
        <v>49</v>
      </c>
      <c r="AC13" s="1014" t="s">
        <v>50</v>
      </c>
      <c r="AD13" s="1014" t="s">
        <v>51</v>
      </c>
      <c r="AE13" s="1014" t="s">
        <v>40</v>
      </c>
      <c r="AF13" s="1014" t="s">
        <v>52</v>
      </c>
      <c r="AG13" s="281"/>
      <c r="AH13" s="281"/>
      <c r="AI13" s="281"/>
      <c r="AJ13" s="281"/>
      <c r="AK13" s="281"/>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c r="DX13" s="34"/>
      <c r="DY13" s="34"/>
      <c r="DZ13" s="34"/>
      <c r="EA13" s="34"/>
      <c r="EB13" s="34"/>
      <c r="EC13" s="34"/>
      <c r="ED13" s="34"/>
      <c r="EE13" s="34"/>
      <c r="EF13" s="34"/>
      <c r="EG13" s="34"/>
      <c r="EH13" s="34"/>
      <c r="EI13" s="34"/>
    </row>
    <row r="14" s="2" customFormat="1" ht="20.1" customHeight="1">
      <c r="A14" s="9"/>
      <c r="B14" s="66"/>
      <c r="C14" s="131"/>
      <c r="D14" s="131"/>
      <c r="E14" s="131"/>
      <c r="G14" s="132"/>
      <c r="H14" s="132"/>
      <c r="I14" s="132"/>
      <c r="J14" s="132"/>
      <c r="K14" s="132"/>
      <c r="L14" s="132"/>
      <c r="M14" s="132"/>
      <c r="N14" s="132"/>
      <c r="O14" s="132"/>
      <c r="P14" s="132"/>
      <c r="Q14" s="132"/>
      <c r="R14" s="132"/>
      <c r="S14" s="132"/>
      <c r="T14" s="132"/>
      <c r="U14" s="132"/>
      <c r="V14" s="132"/>
      <c r="W14" s="281"/>
      <c r="X14" s="1014" t="str">
        <f>D18</f>
      </c>
      <c r="Y14" s="1014" t="str">
        <f>D24</f>
      </c>
      <c r="Z14" s="1014" t="str">
        <f>D30</f>
      </c>
      <c r="AA14" s="1014" t="str">
        <f>D36</f>
      </c>
      <c r="AB14" s="1014" t="str">
        <f>D42</f>
      </c>
      <c r="AC14" s="1014" t="str">
        <f>D48</f>
      </c>
      <c r="AD14" s="1014" t="str">
        <f>D54</f>
      </c>
      <c r="AE14" s="1014" t="str">
        <f>D60</f>
      </c>
      <c r="AF14" s="1014" t="str">
        <f>D66</f>
      </c>
      <c r="AG14" s="281"/>
      <c r="AH14" s="281"/>
      <c r="AI14" s="281"/>
      <c r="AJ14" s="281"/>
      <c r="AK14" s="281"/>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c r="DX14" s="34"/>
      <c r="DY14" s="34"/>
      <c r="DZ14" s="34"/>
      <c r="EA14" s="34"/>
      <c r="EB14" s="34"/>
      <c r="EC14" s="34"/>
      <c r="ED14" s="34"/>
      <c r="EE14" s="34"/>
      <c r="EF14" s="34"/>
      <c r="EG14" s="34"/>
      <c r="EH14" s="34"/>
      <c r="EI14" s="34"/>
    </row>
    <row r="15" s="2" customFormat="1" ht="15.95" customHeight="1">
      <c r="D15" s="810" t="s">
        <v>22</v>
      </c>
      <c r="E15" s="810"/>
      <c r="F15" s="810"/>
      <c r="G15" s="810"/>
      <c r="H15" s="810"/>
      <c r="I15" s="962"/>
      <c r="J15" s="810" t="s">
        <v>90</v>
      </c>
      <c r="K15" s="810"/>
      <c r="L15" s="810"/>
      <c r="M15" s="810"/>
      <c r="N15" s="810"/>
      <c r="O15" s="962"/>
      <c r="P15" s="810" t="s">
        <v>10</v>
      </c>
      <c r="Q15" s="810"/>
      <c r="R15" s="810"/>
      <c r="S15" s="810"/>
      <c r="T15" s="810"/>
      <c r="U15" s="962"/>
      <c r="W15" s="281"/>
      <c r="X15" s="1014" t="str">
        <f>F18</f>
      </c>
      <c r="Y15" s="1014" t="str">
        <f>F24</f>
      </c>
      <c r="Z15" s="1014" t="str">
        <f>F30</f>
      </c>
      <c r="AA15" s="1014" t="str">
        <f>F36</f>
      </c>
      <c r="AB15" s="1014" t="str">
        <f>F42</f>
      </c>
      <c r="AC15" s="1014" t="str">
        <f>F48</f>
      </c>
      <c r="AD15" s="1014" t="str">
        <f>F54</f>
      </c>
      <c r="AE15" s="1014" t="str">
        <f>F60</f>
      </c>
      <c r="AF15" s="1014" t="str">
        <f>F66</f>
      </c>
      <c r="AG15" s="281"/>
      <c r="AH15" s="281"/>
      <c r="AI15" s="281"/>
      <c r="AJ15" s="281"/>
      <c r="AK15" s="281"/>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c r="BM15" s="34"/>
      <c r="BN15" s="34"/>
      <c r="BO15" s="34"/>
      <c r="BP15" s="34"/>
      <c r="BQ15" s="34"/>
      <c r="BR15" s="34"/>
      <c r="BS15" s="34"/>
      <c r="BT15" s="34"/>
      <c r="BU15" s="34"/>
      <c r="BV15" s="34"/>
      <c r="BW15" s="34"/>
      <c r="BX15" s="34"/>
      <c r="BY15" s="34"/>
      <c r="BZ15" s="34"/>
      <c r="CA15" s="34"/>
      <c r="CB15" s="34"/>
      <c r="CC15" s="34"/>
      <c r="CD15" s="34"/>
      <c r="CE15" s="34"/>
      <c r="CF15" s="34"/>
      <c r="CG15" s="34"/>
      <c r="CH15" s="34"/>
      <c r="CI15" s="34"/>
      <c r="CJ15" s="34"/>
      <c r="CK15" s="34"/>
      <c r="CL15" s="34"/>
      <c r="CM15" s="34"/>
      <c r="CN15" s="34"/>
      <c r="CO15" s="34"/>
      <c r="CP15" s="34"/>
      <c r="CQ15" s="34"/>
      <c r="CR15" s="34"/>
      <c r="CS15" s="34"/>
      <c r="CT15" s="34"/>
      <c r="CU15" s="34"/>
      <c r="CV15" s="34"/>
      <c r="CW15" s="34"/>
      <c r="CX15" s="34"/>
      <c r="CY15" s="34"/>
      <c r="CZ15" s="34"/>
      <c r="DA15" s="34"/>
      <c r="DB15" s="34"/>
      <c r="DC15" s="34"/>
      <c r="DD15" s="34"/>
      <c r="DE15" s="34"/>
      <c r="DF15" s="34"/>
      <c r="DG15" s="34"/>
      <c r="DH15" s="34"/>
      <c r="DI15" s="34"/>
      <c r="DJ15" s="34"/>
      <c r="DK15" s="34"/>
      <c r="DL15" s="34"/>
      <c r="DM15" s="34"/>
      <c r="DN15" s="34"/>
      <c r="DO15" s="34"/>
      <c r="DP15" s="34"/>
      <c r="DQ15" s="34"/>
      <c r="DR15" s="34"/>
      <c r="DS15" s="34"/>
      <c r="DT15" s="34"/>
      <c r="DU15" s="34"/>
      <c r="DV15" s="34"/>
      <c r="DW15" s="34"/>
      <c r="DX15" s="34"/>
      <c r="DY15" s="34"/>
      <c r="DZ15" s="34"/>
      <c r="EA15" s="34"/>
      <c r="EB15" s="34"/>
      <c r="EC15" s="34"/>
      <c r="ED15" s="34"/>
      <c r="EE15" s="34"/>
      <c r="EF15" s="34"/>
      <c r="EG15" s="34"/>
      <c r="EH15" s="34"/>
      <c r="EI15" s="34"/>
    </row>
    <row r="16" s="2" customFormat="1" ht="15.95" customHeight="1">
      <c r="D16" s="808" t="s">
        <v>19</v>
      </c>
      <c r="E16" s="809"/>
      <c r="F16" s="808" t="s">
        <v>35</v>
      </c>
      <c r="G16" s="809"/>
      <c r="H16" s="808" t="s">
        <v>97</v>
      </c>
      <c r="I16" s="809"/>
      <c r="J16" s="808" t="s">
        <v>19</v>
      </c>
      <c r="K16" s="809"/>
      <c r="L16" s="808" t="s">
        <v>35</v>
      </c>
      <c r="M16" s="809"/>
      <c r="N16" s="808" t="s">
        <v>98</v>
      </c>
      <c r="O16" s="809"/>
      <c r="P16" s="808" t="s">
        <v>19</v>
      </c>
      <c r="Q16" s="809"/>
      <c r="R16" s="808" t="s">
        <v>35</v>
      </c>
      <c r="S16" s="809"/>
      <c r="T16" s="808" t="s">
        <v>99</v>
      </c>
      <c r="U16" s="809"/>
      <c r="W16" s="281"/>
      <c r="X16" s="1014" t="str">
        <f>J18</f>
      </c>
      <c r="Y16" s="1014" t="str">
        <f>J24</f>
      </c>
      <c r="Z16" s="1014" t="str">
        <f>J30</f>
      </c>
      <c r="AA16" s="1014" t="str">
        <f>J36</f>
      </c>
      <c r="AB16" s="1014" t="str">
        <f>J42</f>
      </c>
      <c r="AC16" s="1014" t="str">
        <f>J48</f>
      </c>
      <c r="AD16" s="1014" t="str">
        <f>J54</f>
      </c>
      <c r="AE16" s="1014" t="str">
        <f>J60</f>
      </c>
      <c r="AF16" s="1014" t="str">
        <f>J66</f>
      </c>
      <c r="AG16" s="281"/>
      <c r="AH16" s="281"/>
      <c r="AI16" s="281"/>
      <c r="AJ16" s="281"/>
      <c r="AK16" s="281"/>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row>
    <row r="17" s="2" customFormat="1" ht="15.95" customHeight="1">
      <c r="B17" s="611" t="s">
        <v>39</v>
      </c>
      <c r="C17" s="611" t="s">
        <v>41</v>
      </c>
      <c r="D17" s="298"/>
      <c r="E17" s="298" t="s">
        <v>24</v>
      </c>
      <c r="F17" s="299"/>
      <c r="G17" s="298" t="s">
        <v>24</v>
      </c>
      <c r="H17" s="299"/>
      <c r="I17" s="298" t="s">
        <v>24</v>
      </c>
      <c r="J17" s="299"/>
      <c r="K17" s="298" t="s">
        <v>24</v>
      </c>
      <c r="L17" s="299"/>
      <c r="M17" s="298" t="s">
        <v>24</v>
      </c>
      <c r="N17" s="299"/>
      <c r="O17" s="298" t="s">
        <v>24</v>
      </c>
      <c r="P17" s="299"/>
      <c r="Q17" s="298" t="s">
        <v>24</v>
      </c>
      <c r="R17" s="299"/>
      <c r="S17" s="298" t="s">
        <v>24</v>
      </c>
      <c r="T17" s="299"/>
      <c r="U17" s="298" t="s">
        <v>24</v>
      </c>
      <c r="W17" s="281"/>
      <c r="X17" s="1014" t="str">
        <f>L18</f>
      </c>
      <c r="Y17" s="1014" t="str">
        <f>L24</f>
      </c>
      <c r="Z17" s="1014" t="str">
        <f>L30</f>
      </c>
      <c r="AA17" s="1014" t="str">
        <f>L36</f>
      </c>
      <c r="AB17" s="1014" t="str">
        <f>L42</f>
      </c>
      <c r="AC17" s="1014" t="str">
        <f>L48</f>
      </c>
      <c r="AD17" s="1014" t="str">
        <f>L54</f>
      </c>
      <c r="AE17" s="1014" t="str">
        <f>L60</f>
      </c>
      <c r="AF17" s="1014" t="str">
        <f>L66</f>
      </c>
      <c r="AG17" s="281"/>
      <c r="AH17" s="281"/>
      <c r="AI17" s="281"/>
      <c r="AJ17" s="281"/>
      <c r="AK17" s="281"/>
      <c r="AL17" s="34"/>
      <c r="AM17" s="34"/>
      <c r="AN17" s="34"/>
      <c r="AO17" s="34"/>
      <c r="AP17" s="34"/>
      <c r="AQ17" s="34"/>
      <c r="AR17" s="34"/>
      <c r="AS17" s="34"/>
      <c r="AT17" s="34"/>
      <c r="AU17" s="34"/>
      <c r="AV17" s="34"/>
      <c r="AW17" s="34"/>
      <c r="AX17" s="34"/>
      <c r="AY17" s="34"/>
      <c r="AZ17" s="34"/>
      <c r="BA17" s="34"/>
      <c r="BB17" s="34"/>
      <c r="BC17" s="34"/>
      <c r="BD17" s="34"/>
      <c r="BE17" s="34"/>
      <c r="BF17" s="34"/>
      <c r="BG17" s="34"/>
      <c r="BH17" s="34"/>
      <c r="BI17" s="34"/>
      <c r="BJ17" s="34"/>
      <c r="BK17" s="34"/>
      <c r="BL17" s="34"/>
      <c r="BM17" s="34"/>
      <c r="BN17" s="34"/>
      <c r="BO17" s="34"/>
      <c r="BP17" s="34"/>
      <c r="BQ17" s="34"/>
      <c r="BR17" s="34"/>
      <c r="BS17" s="34"/>
      <c r="BT17" s="34"/>
      <c r="BU17" s="34"/>
      <c r="BV17" s="34"/>
      <c r="BW17" s="34"/>
      <c r="BX17" s="34"/>
      <c r="BY17" s="34"/>
      <c r="BZ17" s="34"/>
      <c r="CA17" s="34"/>
      <c r="CB17" s="34"/>
      <c r="CC17" s="34"/>
      <c r="CD17" s="34"/>
      <c r="CE17" s="34"/>
      <c r="CF17" s="34"/>
      <c r="CG17" s="34"/>
      <c r="CH17" s="34"/>
      <c r="CI17" s="34"/>
      <c r="CJ17" s="34"/>
      <c r="CK17" s="34"/>
      <c r="CL17" s="34"/>
      <c r="CM17" s="34"/>
      <c r="CN17" s="34"/>
      <c r="CO17" s="34"/>
      <c r="CP17" s="34"/>
      <c r="CQ17" s="34"/>
      <c r="CR17" s="34"/>
      <c r="CS17" s="34"/>
      <c r="CT17" s="34"/>
      <c r="CU17" s="34"/>
      <c r="CV17" s="34"/>
      <c r="CW17" s="34"/>
      <c r="CX17" s="34"/>
      <c r="CY17" s="34"/>
      <c r="CZ17" s="34"/>
      <c r="DA17" s="34"/>
      <c r="DB17" s="34"/>
      <c r="DC17" s="34"/>
      <c r="DD17" s="34"/>
      <c r="DE17" s="34"/>
      <c r="DF17" s="34"/>
      <c r="DG17" s="34"/>
      <c r="DH17" s="34"/>
      <c r="DI17" s="34"/>
      <c r="DJ17" s="34"/>
      <c r="DK17" s="34"/>
      <c r="DL17" s="34"/>
      <c r="DM17" s="34"/>
      <c r="DN17" s="34"/>
      <c r="DO17" s="34"/>
      <c r="DP17" s="34"/>
      <c r="DQ17" s="34"/>
      <c r="DR17" s="34"/>
      <c r="DS17" s="34"/>
      <c r="DT17" s="34"/>
      <c r="DU17" s="34"/>
      <c r="DV17" s="34"/>
      <c r="DW17" s="34"/>
      <c r="DX17" s="34"/>
      <c r="DY17" s="34"/>
      <c r="DZ17" s="34"/>
      <c r="EA17" s="34"/>
      <c r="EB17" s="34"/>
      <c r="EC17" s="34"/>
      <c r="ED17" s="34"/>
      <c r="EE17" s="34"/>
      <c r="EF17" s="34"/>
      <c r="EG17" s="34"/>
      <c r="EH17" s="34"/>
      <c r="EI17" s="34"/>
    </row>
    <row r="18" s="2" customFormat="1" ht="15.95" customHeight="1">
      <c r="B18" s="300" t="s">
        <v>43</v>
      </c>
      <c r="C18" s="303" t="s">
        <v>42</v>
      </c>
      <c r="D18" s="307">
        <v>52.122641509433962264150943400</v>
      </c>
      <c r="E18" s="308">
        <v>6.7632850241133281990244972700</v>
      </c>
      <c r="F18" s="308">
        <v>65.963855421686746987951807230</v>
      </c>
      <c r="G18" s="308">
        <v>65.407854984849284873266959410</v>
      </c>
      <c r="H18" s="308">
        <v>79.016972516584819505470836570</v>
      </c>
      <c r="I18" s="309">
        <v>-35.454525400944780681568931890</v>
      </c>
      <c r="J18" s="317">
        <v>115.47472511530014939024765705</v>
      </c>
      <c r="K18" s="308">
        <v>24.022596335833853082133432380</v>
      </c>
      <c r="L18" s="318">
        <v>102.95254367473785051980114229</v>
      </c>
      <c r="M18" s="308">
        <v>29.122284430550062938189581290</v>
      </c>
      <c r="N18" s="308">
        <v>112.16306173077581734995437912</v>
      </c>
      <c r="O18" s="309">
        <v>-3.9495026882483090775174949100</v>
      </c>
      <c r="P18" s="317">
        <v>60.1884770058522005076526703</v>
      </c>
      <c r="Q18" s="308">
        <v>32.410598020384376596151361910</v>
      </c>
      <c r="R18" s="318">
        <v>67.9114670625529797103507535</v>
      </c>
      <c r="S18" s="308">
        <v>113.57840098379179519524820830</v>
      </c>
      <c r="T18" s="308">
        <v>88.62785566156719297192268355</v>
      </c>
      <c r="U18" s="309">
        <v>-38.003750655342988336415667940</v>
      </c>
      <c r="W18" s="281"/>
      <c r="X18" s="1014"/>
      <c r="Y18" s="1014"/>
      <c r="Z18" s="1014"/>
      <c r="AA18" s="1014"/>
      <c r="AB18" s="1014"/>
      <c r="AC18" s="1014"/>
      <c r="AD18" s="1014"/>
      <c r="AE18" s="1014"/>
      <c r="AF18" s="1014"/>
      <c r="AG18" s="281"/>
      <c r="AH18" s="281"/>
      <c r="AI18" s="281"/>
      <c r="AJ18" s="281"/>
      <c r="AK18" s="281"/>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c r="BK18" s="34"/>
      <c r="BL18" s="34"/>
      <c r="BM18" s="34"/>
      <c r="BN18" s="34"/>
      <c r="BO18" s="34"/>
      <c r="BP18" s="34"/>
      <c r="BQ18" s="34"/>
      <c r="BR18" s="34"/>
      <c r="BS18" s="34"/>
      <c r="BT18" s="34"/>
      <c r="BU18" s="34"/>
      <c r="BV18" s="34"/>
      <c r="BW18" s="34"/>
      <c r="BX18" s="34"/>
      <c r="BY18" s="34"/>
      <c r="BZ18" s="34"/>
      <c r="CA18" s="34"/>
      <c r="CB18" s="34"/>
      <c r="CC18" s="34"/>
      <c r="CD18" s="34"/>
      <c r="CE18" s="34"/>
      <c r="CF18" s="34"/>
      <c r="CG18" s="34"/>
      <c r="CH18" s="34"/>
      <c r="CI18" s="34"/>
      <c r="CJ18" s="34"/>
      <c r="CK18" s="34"/>
      <c r="CL18" s="34"/>
      <c r="CM18" s="34"/>
      <c r="CN18" s="34"/>
      <c r="CO18" s="34"/>
      <c r="CP18" s="34"/>
      <c r="CQ18" s="34"/>
      <c r="CR18" s="34"/>
      <c r="CS18" s="34"/>
      <c r="CT18" s="34"/>
      <c r="CU18" s="34"/>
      <c r="CV18" s="34"/>
      <c r="CW18" s="34"/>
      <c r="CX18" s="34"/>
      <c r="CY18" s="34"/>
      <c r="CZ18" s="34"/>
      <c r="DA18" s="34"/>
      <c r="DB18" s="34"/>
      <c r="DC18" s="34"/>
      <c r="DD18" s="34"/>
      <c r="DE18" s="34"/>
      <c r="DF18" s="34"/>
      <c r="DG18" s="34"/>
      <c r="DH18" s="34"/>
      <c r="DI18" s="34"/>
      <c r="DJ18" s="34"/>
      <c r="DK18" s="34"/>
      <c r="DL18" s="34"/>
      <c r="DM18" s="34"/>
      <c r="DN18" s="34"/>
      <c r="DO18" s="34"/>
      <c r="DP18" s="34"/>
      <c r="DQ18" s="34"/>
      <c r="DR18" s="34"/>
      <c r="DS18" s="34"/>
      <c r="DT18" s="34"/>
      <c r="DU18" s="34"/>
      <c r="DV18" s="34"/>
      <c r="DW18" s="34"/>
      <c r="DX18" s="34"/>
      <c r="DY18" s="34"/>
      <c r="DZ18" s="34"/>
      <c r="EA18" s="34"/>
      <c r="EB18" s="34"/>
      <c r="EC18" s="34"/>
      <c r="ED18" s="34"/>
      <c r="EE18" s="34"/>
      <c r="EF18" s="34"/>
      <c r="EG18" s="34"/>
      <c r="EH18" s="34"/>
      <c r="EI18" s="34"/>
    </row>
    <row r="19" s="2" customFormat="1" ht="15.95" customHeight="1">
      <c r="B19" s="301"/>
      <c r="C19" s="304" t="s">
        <v>58</v>
      </c>
      <c r="D19" s="310">
        <v>59.742380261248185776487663280</v>
      </c>
      <c r="E19" s="134">
        <v>99.00794106487354705604256453</v>
      </c>
      <c r="F19" s="134">
        <v>52.729379054680259499536607970</v>
      </c>
      <c r="G19" s="134">
        <v>42.994475843944497933738101480</v>
      </c>
      <c r="H19" s="134">
        <v>113.29998822723752957699303749</v>
      </c>
      <c r="I19" s="311">
        <v>39.171768622998819121179343790</v>
      </c>
      <c r="J19" s="319">
        <v>105.81212660081037350685433802</v>
      </c>
      <c r="K19" s="134">
        <v>-14.695177171016982451892403950</v>
      </c>
      <c r="L19" s="135">
        <v>99.12846443229654900533276844</v>
      </c>
      <c r="M19" s="134">
        <v>-4.2815627534401882780254081600</v>
      </c>
      <c r="N19" s="134">
        <v>106.74242479876068167181465663</v>
      </c>
      <c r="O19" s="311">
        <v>-10.879423773682997558012097190</v>
      </c>
      <c r="P19" s="319">
        <v>63.214683036369477496021650056</v>
      </c>
      <c r="Q19" s="134">
        <v>69.763371541156062720917676550</v>
      </c>
      <c r="R19" s="135">
        <v>52.269823761589547318428247085</v>
      </c>
      <c r="S19" s="134">
        <v>36.872077626686401856258286240</v>
      </c>
      <c r="T19" s="134">
        <v>120.93915473046372560616756013</v>
      </c>
      <c r="U19" s="311">
        <v>24.030682141147965438413796040</v>
      </c>
      <c r="W19" s="281"/>
      <c r="X19" s="281"/>
      <c r="Y19" s="281"/>
      <c r="Z19" s="281"/>
      <c r="AA19" s="281"/>
      <c r="AB19" s="281"/>
      <c r="AC19" s="281"/>
      <c r="AD19" s="281"/>
      <c r="AE19" s="281"/>
      <c r="AF19" s="281"/>
      <c r="AG19" s="281"/>
      <c r="AH19" s="281"/>
      <c r="AI19" s="281"/>
      <c r="AJ19" s="281"/>
      <c r="AK19" s="281"/>
      <c r="AL19" s="34"/>
      <c r="AM19" s="34"/>
      <c r="AN19" s="34"/>
      <c r="AO19" s="34"/>
      <c r="AP19" s="34"/>
      <c r="AQ19" s="34"/>
      <c r="AR19" s="34"/>
      <c r="AS19" s="34"/>
      <c r="AT19" s="34"/>
      <c r="AU19" s="34"/>
      <c r="AV19" s="34"/>
      <c r="AW19" s="34"/>
      <c r="AX19" s="34"/>
      <c r="AY19" s="34"/>
      <c r="AZ19" s="34"/>
      <c r="BA19" s="34"/>
      <c r="BB19" s="34"/>
      <c r="BC19" s="34"/>
      <c r="BD19" s="34"/>
      <c r="BE19" s="34"/>
      <c r="BF19" s="34"/>
      <c r="BG19" s="34"/>
      <c r="BH19" s="34"/>
      <c r="BI19" s="34"/>
      <c r="BJ19" s="34"/>
      <c r="BK19" s="34"/>
      <c r="BL19" s="34"/>
      <c r="BM19" s="34"/>
      <c r="BN19" s="34"/>
      <c r="BO19" s="34"/>
      <c r="BP19" s="34"/>
      <c r="BQ19" s="34"/>
      <c r="BR19" s="34"/>
      <c r="BS19" s="34"/>
      <c r="BT19" s="34"/>
      <c r="BU19" s="34"/>
      <c r="BV19" s="34"/>
      <c r="BW19" s="34"/>
      <c r="BX19" s="34"/>
      <c r="BY19" s="34"/>
      <c r="BZ19" s="34"/>
      <c r="CA19" s="34"/>
      <c r="CB19" s="34"/>
      <c r="CC19" s="34"/>
      <c r="CD19" s="34"/>
      <c r="CE19" s="34"/>
      <c r="CF19" s="34"/>
      <c r="CG19" s="34"/>
      <c r="CH19" s="34"/>
      <c r="CI19" s="34"/>
      <c r="CJ19" s="34"/>
      <c r="CK19" s="34"/>
      <c r="CL19" s="34"/>
      <c r="CM19" s="34"/>
      <c r="CN19" s="34"/>
      <c r="CO19" s="34"/>
      <c r="CP19" s="34"/>
      <c r="CQ19" s="34"/>
      <c r="CR19" s="34"/>
      <c r="CS19" s="34"/>
      <c r="CT19" s="34"/>
      <c r="CU19" s="34"/>
      <c r="CV19" s="34"/>
      <c r="CW19" s="34"/>
      <c r="CX19" s="34"/>
      <c r="CY19" s="34"/>
      <c r="CZ19" s="34"/>
      <c r="DA19" s="34"/>
      <c r="DB19" s="34"/>
      <c r="DC19" s="34"/>
      <c r="DD19" s="34"/>
      <c r="DE19" s="34"/>
      <c r="DF19" s="34"/>
      <c r="DG19" s="34"/>
      <c r="DH19" s="34"/>
      <c r="DI19" s="34"/>
      <c r="DJ19" s="34"/>
      <c r="DK19" s="34"/>
      <c r="DL19" s="34"/>
      <c r="DM19" s="34"/>
      <c r="DN19" s="34"/>
      <c r="DO19" s="34"/>
      <c r="DP19" s="34"/>
      <c r="DQ19" s="34"/>
      <c r="DR19" s="34"/>
      <c r="DS19" s="34"/>
      <c r="DT19" s="34"/>
      <c r="DU19" s="34"/>
      <c r="DV19" s="34"/>
      <c r="DW19" s="34"/>
      <c r="DX19" s="34"/>
      <c r="DY19" s="34"/>
      <c r="DZ19" s="34"/>
      <c r="EA19" s="34"/>
      <c r="EB19" s="34"/>
      <c r="EC19" s="34"/>
      <c r="ED19" s="34"/>
      <c r="EE19" s="34"/>
      <c r="EF19" s="34"/>
      <c r="EG19" s="34"/>
      <c r="EH19" s="34"/>
      <c r="EI19" s="34"/>
    </row>
    <row r="20" s="2" customFormat="1" ht="15.95" customHeight="1">
      <c r="B20" s="301"/>
      <c r="C20" s="305" t="s">
        <v>44</v>
      </c>
      <c r="D20" s="312">
        <v>57.692307692307692307692307690</v>
      </c>
      <c r="E20" s="159">
        <v>33.838383838447377818589969960</v>
      </c>
      <c r="F20" s="159">
        <v>48.378127896200185356811862840</v>
      </c>
      <c r="G20" s="159">
        <v>19.396157365097292175358638470</v>
      </c>
      <c r="H20" s="159">
        <v>119.25287356321839080459770113</v>
      </c>
      <c r="I20" s="313">
        <v>12.096056348976333039205264760</v>
      </c>
      <c r="J20" s="320">
        <v>100.45649591255513586823236755</v>
      </c>
      <c r="K20" s="159">
        <v>20.574386020339888548149358140</v>
      </c>
      <c r="L20" s="160">
        <v>97.23095634871836902116561229</v>
      </c>
      <c r="M20" s="159">
        <v>23.343934351476503710609886900</v>
      </c>
      <c r="N20" s="159">
        <v>103.31739981273904611836990621</v>
      </c>
      <c r="O20" s="313">
        <v>-2.2453867276000077385681044700</v>
      </c>
      <c r="P20" s="320">
        <v>57.955670718781809154749442816</v>
      </c>
      <c r="Q20" s="159">
        <v>61.374809572551908216433415950</v>
      </c>
      <c r="R20" s="160">
        <v>47.03851641708154645880301169</v>
      </c>
      <c r="S20" s="159">
        <v>47.267917958605204211865826610</v>
      </c>
      <c r="T20" s="159">
        <v>123.20896816749052913541238816</v>
      </c>
      <c r="U20" s="313">
        <v>9.579066377488469358617695450</v>
      </c>
      <c r="W20" s="281"/>
      <c r="X20" s="281"/>
      <c r="Y20" s="281"/>
      <c r="Z20" s="281"/>
      <c r="AA20" s="281"/>
      <c r="AB20" s="281"/>
      <c r="AC20" s="281"/>
      <c r="AD20" s="281"/>
      <c r="AE20" s="281"/>
      <c r="AF20" s="281"/>
      <c r="AG20" s="281"/>
      <c r="AH20" s="281"/>
      <c r="AI20" s="281"/>
      <c r="AJ20" s="281"/>
      <c r="AK20" s="281"/>
      <c r="AL20" s="34"/>
      <c r="AM20" s="34"/>
      <c r="AN20" s="34"/>
      <c r="AO20" s="34"/>
      <c r="AP20" s="34"/>
      <c r="AQ20" s="34"/>
      <c r="AR20" s="34"/>
      <c r="AS20" s="34"/>
      <c r="AT20" s="34"/>
      <c r="AU20" s="34"/>
      <c r="AV20" s="34"/>
      <c r="AW20" s="34"/>
      <c r="AX20" s="34"/>
      <c r="AY20" s="34"/>
      <c r="AZ20" s="34"/>
      <c r="BA20" s="34"/>
      <c r="BB20" s="34"/>
      <c r="BC20" s="34"/>
      <c r="BD20" s="34"/>
      <c r="BE20" s="34"/>
      <c r="BF20" s="34"/>
      <c r="BG20" s="34"/>
      <c r="BH20" s="34"/>
      <c r="BI20" s="34"/>
      <c r="BJ20" s="34"/>
      <c r="BK20" s="34"/>
      <c r="BL20" s="34"/>
      <c r="BM20" s="34"/>
      <c r="BN20" s="34"/>
      <c r="BO20" s="34"/>
      <c r="BP20" s="34"/>
      <c r="BQ20" s="34"/>
      <c r="BR20" s="34"/>
      <c r="BS20" s="34"/>
      <c r="BT20" s="34"/>
      <c r="BU20" s="34"/>
      <c r="BV20" s="34"/>
      <c r="BW20" s="34"/>
      <c r="BX20" s="34"/>
      <c r="BY20" s="34"/>
      <c r="BZ20" s="34"/>
      <c r="CA20" s="34"/>
      <c r="CB20" s="34"/>
      <c r="CC20" s="34"/>
      <c r="CD20" s="34"/>
      <c r="CE20" s="34"/>
      <c r="CF20" s="34"/>
      <c r="CG20" s="34"/>
      <c r="CH20" s="34"/>
      <c r="CI20" s="34"/>
      <c r="CJ20" s="34"/>
      <c r="CK20" s="34"/>
      <c r="CL20" s="34"/>
      <c r="CM20" s="34"/>
      <c r="CN20" s="34"/>
      <c r="CO20" s="34"/>
      <c r="CP20" s="34"/>
      <c r="CQ20" s="34"/>
      <c r="CR20" s="34"/>
      <c r="CS20" s="34"/>
      <c r="CT20" s="34"/>
      <c r="CU20" s="34"/>
      <c r="CV20" s="34"/>
      <c r="CW20" s="34"/>
      <c r="CX20" s="34"/>
      <c r="CY20" s="34"/>
      <c r="CZ20" s="34"/>
      <c r="DA20" s="34"/>
      <c r="DB20" s="34"/>
      <c r="DC20" s="34"/>
      <c r="DD20" s="34"/>
      <c r="DE20" s="34"/>
      <c r="DF20" s="34"/>
      <c r="DG20" s="34"/>
      <c r="DH20" s="34"/>
      <c r="DI20" s="34"/>
      <c r="DJ20" s="34"/>
      <c r="DK20" s="34"/>
      <c r="DL20" s="34"/>
      <c r="DM20" s="34"/>
      <c r="DN20" s="34"/>
      <c r="DO20" s="34"/>
      <c r="DP20" s="34"/>
      <c r="DQ20" s="34"/>
      <c r="DR20" s="34"/>
      <c r="DS20" s="34"/>
      <c r="DT20" s="34"/>
      <c r="DU20" s="34"/>
      <c r="DV20" s="34"/>
      <c r="DW20" s="34"/>
      <c r="DX20" s="34"/>
      <c r="DY20" s="34"/>
      <c r="DZ20" s="34"/>
      <c r="EA20" s="34"/>
      <c r="EB20" s="34"/>
      <c r="EC20" s="34"/>
      <c r="ED20" s="34"/>
      <c r="EE20" s="34"/>
      <c r="EF20" s="34"/>
      <c r="EG20" s="34"/>
      <c r="EH20" s="34"/>
      <c r="EI20" s="34"/>
    </row>
    <row r="21" s="2" customFormat="1" ht="15.95" customHeight="1">
      <c r="B21" s="302"/>
      <c r="C21" s="306" t="s">
        <v>45</v>
      </c>
      <c r="D21" s="314">
        <v>59.742380261248185776487663280</v>
      </c>
      <c r="E21" s="315">
        <v>99.00794106487354705604256453</v>
      </c>
      <c r="F21" s="315">
        <v>52.729379054680259499536607970</v>
      </c>
      <c r="G21" s="315">
        <v>42.994475843944497933738101480</v>
      </c>
      <c r="H21" s="315">
        <v>113.29998822723752957699303749</v>
      </c>
      <c r="I21" s="316">
        <v>39.171768622998819121179343790</v>
      </c>
      <c r="J21" s="321">
        <v>105.81212660081037350685433802</v>
      </c>
      <c r="K21" s="315">
        <v>-14.695177171016982451892403950</v>
      </c>
      <c r="L21" s="322">
        <v>99.12846443229654900533276844</v>
      </c>
      <c r="M21" s="315">
        <v>-4.2815627534401882780254081600</v>
      </c>
      <c r="N21" s="315">
        <v>106.74242479876068167181465663</v>
      </c>
      <c r="O21" s="316">
        <v>-10.879423773682997558012097190</v>
      </c>
      <c r="P21" s="321">
        <v>63.214683036369477496021650056</v>
      </c>
      <c r="Q21" s="315">
        <v>69.763371541156062720917676550</v>
      </c>
      <c r="R21" s="322">
        <v>52.269823761589547318428247085</v>
      </c>
      <c r="S21" s="315">
        <v>36.872077626686401856258286240</v>
      </c>
      <c r="T21" s="315">
        <v>120.93915473046372560616756013</v>
      </c>
      <c r="U21" s="316">
        <v>24.030682141147965438413796040</v>
      </c>
      <c r="W21" s="281"/>
      <c r="X21" s="281"/>
      <c r="Y21" s="281"/>
      <c r="Z21" s="281"/>
      <c r="AA21" s="281"/>
      <c r="AB21" s="281"/>
      <c r="AC21" s="281"/>
      <c r="AD21" s="281"/>
      <c r="AE21" s="281"/>
      <c r="AF21" s="281"/>
      <c r="AG21" s="281"/>
      <c r="AH21" s="281"/>
      <c r="AI21" s="281"/>
      <c r="AJ21" s="281"/>
      <c r="AK21" s="281"/>
      <c r="AL21" s="34"/>
      <c r="AM21" s="34"/>
      <c r="AN21" s="34"/>
      <c r="AO21" s="34"/>
      <c r="AP21" s="34"/>
      <c r="AQ21" s="34"/>
      <c r="AR21" s="34"/>
      <c r="AS21" s="34"/>
      <c r="AT21" s="34"/>
      <c r="AU21" s="34"/>
      <c r="AV21" s="34"/>
      <c r="AW21" s="34"/>
      <c r="AX21" s="34"/>
      <c r="AY21" s="34"/>
      <c r="AZ21" s="34"/>
      <c r="BA21" s="34"/>
      <c r="BB21" s="34"/>
      <c r="BC21" s="34"/>
      <c r="BD21" s="34"/>
      <c r="BE21" s="34"/>
      <c r="BF21" s="34"/>
      <c r="BG21" s="34"/>
      <c r="BH21" s="34"/>
      <c r="BI21" s="34"/>
      <c r="BJ21" s="34"/>
      <c r="BK21" s="34"/>
      <c r="BL21" s="34"/>
      <c r="BM21" s="34"/>
      <c r="BN21" s="34"/>
      <c r="BO21" s="34"/>
      <c r="BP21" s="34"/>
      <c r="BQ21" s="34"/>
      <c r="BR21" s="34"/>
      <c r="BS21" s="34"/>
      <c r="BT21" s="34"/>
      <c r="BU21" s="34"/>
      <c r="BV21" s="34"/>
      <c r="BW21" s="34"/>
      <c r="BX21" s="34"/>
      <c r="BY21" s="34"/>
      <c r="BZ21" s="34"/>
      <c r="CA21" s="34"/>
      <c r="CB21" s="34"/>
      <c r="CC21" s="34"/>
      <c r="CD21" s="34"/>
      <c r="CE21" s="34"/>
      <c r="CF21" s="34"/>
      <c r="CG21" s="34"/>
      <c r="CH21" s="34"/>
      <c r="CI21" s="34"/>
      <c r="CJ21" s="34"/>
      <c r="CK21" s="34"/>
      <c r="CL21" s="34"/>
      <c r="CM21" s="34"/>
      <c r="CN21" s="34"/>
      <c r="CO21" s="34"/>
      <c r="CP21" s="34"/>
      <c r="CQ21" s="34"/>
      <c r="CR21" s="34"/>
      <c r="CS21" s="34"/>
      <c r="CT21" s="34"/>
      <c r="CU21" s="34"/>
      <c r="CV21" s="34"/>
      <c r="CW21" s="34"/>
      <c r="CX21" s="34"/>
      <c r="CY21" s="34"/>
      <c r="CZ21" s="34"/>
      <c r="DA21" s="34"/>
      <c r="DB21" s="34"/>
      <c r="DC21" s="34"/>
      <c r="DD21" s="34"/>
      <c r="DE21" s="34"/>
      <c r="DF21" s="34"/>
      <c r="DG21" s="34"/>
      <c r="DH21" s="34"/>
      <c r="DI21" s="34"/>
      <c r="DJ21" s="34"/>
      <c r="DK21" s="34"/>
      <c r="DL21" s="34"/>
      <c r="DM21" s="34"/>
      <c r="DN21" s="34"/>
      <c r="DO21" s="34"/>
      <c r="DP21" s="34"/>
      <c r="DQ21" s="34"/>
      <c r="DR21" s="34"/>
      <c r="DS21" s="34"/>
      <c r="DT21" s="34"/>
      <c r="DU21" s="34"/>
      <c r="DV21" s="34"/>
      <c r="DW21" s="34"/>
      <c r="DX21" s="34"/>
      <c r="DY21" s="34"/>
      <c r="DZ21" s="34"/>
      <c r="EA21" s="34"/>
      <c r="EB21" s="34"/>
      <c r="EC21" s="34"/>
      <c r="ED21" s="34"/>
      <c r="EE21" s="34"/>
      <c r="EF21" s="34"/>
      <c r="EG21" s="34"/>
      <c r="EH21" s="34"/>
      <c r="EI21" s="34"/>
    </row>
    <row r="22" s="2" customFormat="1" ht="5.1" customHeight="1">
      <c r="B22" s="297"/>
      <c r="C22" s="297"/>
      <c r="D22" s="159"/>
      <c r="E22" s="159"/>
      <c r="F22" s="159"/>
      <c r="G22" s="159"/>
      <c r="H22" s="159"/>
      <c r="I22" s="159"/>
      <c r="J22" s="160"/>
      <c r="K22" s="159"/>
      <c r="L22" s="160"/>
      <c r="M22" s="159"/>
      <c r="N22" s="159"/>
      <c r="O22" s="159"/>
      <c r="P22" s="160"/>
      <c r="Q22" s="159"/>
      <c r="R22" s="160"/>
      <c r="S22" s="159"/>
      <c r="T22" s="159"/>
      <c r="U22" s="159"/>
      <c r="W22" s="281"/>
      <c r="X22" s="281"/>
      <c r="Y22" s="281"/>
      <c r="Z22" s="281"/>
      <c r="AA22" s="281"/>
      <c r="AB22" s="281"/>
      <c r="AC22" s="281"/>
      <c r="AD22" s="281"/>
      <c r="AE22" s="281"/>
      <c r="AF22" s="281"/>
      <c r="AG22" s="281"/>
      <c r="AH22" s="281"/>
      <c r="AI22" s="281"/>
      <c r="AJ22" s="281"/>
      <c r="AK22" s="281"/>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34"/>
      <c r="DJ22" s="34"/>
      <c r="DK22" s="34"/>
      <c r="DL22" s="34"/>
      <c r="DM22" s="34"/>
      <c r="DN22" s="34"/>
      <c r="DO22" s="34"/>
      <c r="DP22" s="34"/>
      <c r="DQ22" s="34"/>
      <c r="DR22" s="34"/>
      <c r="DS22" s="34"/>
      <c r="DT22" s="34"/>
      <c r="DU22" s="34"/>
      <c r="DV22" s="34"/>
      <c r="DW22" s="34"/>
      <c r="DX22" s="34"/>
      <c r="DY22" s="34"/>
      <c r="DZ22" s="34"/>
      <c r="EA22" s="34"/>
      <c r="EB22" s="34"/>
      <c r="EC22" s="34"/>
      <c r="ED22" s="34"/>
      <c r="EE22" s="34"/>
      <c r="EF22" s="34"/>
      <c r="EG22" s="34"/>
      <c r="EH22" s="34"/>
      <c r="EI22" s="34"/>
    </row>
    <row r="23" s="9" customFormat="1" ht="5.1" customHeight="1">
      <c r="B23" s="297"/>
      <c r="C23" s="297"/>
      <c r="D23" s="159"/>
      <c r="E23" s="159"/>
      <c r="F23" s="159"/>
      <c r="G23" s="159"/>
      <c r="H23" s="159"/>
      <c r="I23" s="159"/>
      <c r="J23" s="160"/>
      <c r="K23" s="159"/>
      <c r="L23" s="160"/>
      <c r="M23" s="159"/>
      <c r="N23" s="159"/>
      <c r="O23" s="159"/>
      <c r="P23" s="160"/>
      <c r="Q23" s="159"/>
      <c r="R23" s="160"/>
      <c r="S23" s="159"/>
      <c r="T23" s="159"/>
      <c r="U23" s="159"/>
      <c r="W23" s="281"/>
      <c r="X23" s="281"/>
      <c r="Y23" s="281"/>
      <c r="Z23" s="281"/>
      <c r="AA23" s="281"/>
      <c r="AB23" s="281"/>
      <c r="AC23" s="281"/>
      <c r="AD23" s="281"/>
      <c r="AE23" s="281"/>
      <c r="AF23" s="281"/>
      <c r="AG23" s="281"/>
      <c r="AH23" s="281"/>
      <c r="AI23" s="281"/>
      <c r="AJ23" s="281"/>
      <c r="AK23" s="281"/>
      <c r="AL23" s="54"/>
      <c r="AM23" s="54"/>
      <c r="AN23" s="54"/>
      <c r="AO23" s="54"/>
      <c r="AP23" s="54"/>
      <c r="AQ23" s="54"/>
      <c r="AR23" s="54"/>
      <c r="AS23" s="54"/>
      <c r="AT23" s="54"/>
      <c r="AU23" s="54"/>
      <c r="AV23" s="54"/>
      <c r="AW23" s="54"/>
      <c r="AX23" s="54"/>
      <c r="AY23" s="54"/>
      <c r="AZ23" s="54"/>
      <c r="BA23" s="54"/>
      <c r="BB23" s="54"/>
      <c r="BC23" s="54"/>
      <c r="BD23" s="54"/>
      <c r="BE23" s="54"/>
      <c r="BF23" s="54"/>
      <c r="BG23" s="54"/>
      <c r="BH23" s="54"/>
      <c r="BI23" s="54"/>
      <c r="BJ23" s="54"/>
      <c r="BK23" s="54"/>
      <c r="BL23" s="54"/>
      <c r="BM23" s="54"/>
      <c r="BN23" s="54"/>
      <c r="BO23" s="54"/>
      <c r="BP23" s="54"/>
      <c r="BQ23" s="54"/>
      <c r="BR23" s="54"/>
      <c r="BS23" s="54"/>
      <c r="BT23" s="54"/>
      <c r="BU23" s="54"/>
      <c r="BV23" s="54"/>
      <c r="BW23" s="54"/>
      <c r="BX23" s="54"/>
      <c r="BY23" s="54"/>
      <c r="BZ23" s="54"/>
      <c r="CA23" s="54"/>
      <c r="CB23" s="54"/>
      <c r="CC23" s="54"/>
      <c r="CD23" s="54"/>
      <c r="CE23" s="54"/>
      <c r="CF23" s="54"/>
      <c r="CG23" s="54"/>
      <c r="CH23" s="54"/>
      <c r="CI23" s="54"/>
      <c r="CJ23" s="54"/>
      <c r="CK23" s="54"/>
      <c r="CL23" s="54"/>
      <c r="CM23" s="54"/>
      <c r="CN23" s="54"/>
      <c r="CO23" s="54"/>
      <c r="CP23" s="54"/>
      <c r="CQ23" s="54"/>
      <c r="CR23" s="54"/>
      <c r="CS23" s="54"/>
      <c r="CT23" s="54"/>
      <c r="CU23" s="54"/>
      <c r="CV23" s="54"/>
      <c r="CW23" s="54"/>
      <c r="CX23" s="54"/>
      <c r="CY23" s="54"/>
      <c r="CZ23" s="54"/>
      <c r="DA23" s="54"/>
      <c r="DB23" s="54"/>
      <c r="DC23" s="54"/>
      <c r="DD23" s="54"/>
      <c r="DE23" s="54"/>
      <c r="DF23" s="54"/>
      <c r="DG23" s="54"/>
      <c r="DH23" s="54"/>
      <c r="DI23" s="54"/>
      <c r="DJ23" s="54"/>
      <c r="DK23" s="54"/>
      <c r="DL23" s="54"/>
      <c r="DM23" s="54"/>
      <c r="DN23" s="54"/>
      <c r="DO23" s="54"/>
      <c r="DP23" s="54"/>
      <c r="DQ23" s="54"/>
      <c r="DR23" s="54"/>
      <c r="DS23" s="54"/>
      <c r="DT23" s="54"/>
      <c r="DU23" s="54"/>
      <c r="DV23" s="54"/>
      <c r="DW23" s="54"/>
      <c r="DX23" s="54"/>
      <c r="DY23" s="54"/>
      <c r="DZ23" s="54"/>
      <c r="EA23" s="54"/>
      <c r="EB23" s="54"/>
      <c r="EC23" s="54"/>
      <c r="ED23" s="54"/>
      <c r="EE23" s="54"/>
      <c r="EF23" s="54"/>
      <c r="EG23" s="54"/>
      <c r="EH23" s="54"/>
      <c r="EI23" s="54"/>
    </row>
    <row r="24" s="2" customFormat="1" ht="15.95" customHeight="1">
      <c r="B24" s="323" t="s">
        <v>46</v>
      </c>
      <c r="C24" s="303" t="s">
        <v>42</v>
      </c>
      <c r="D24" s="307">
        <v>72.405660377358490566037735850</v>
      </c>
      <c r="E24" s="308">
        <v>14.981273408253480901681888060</v>
      </c>
      <c r="F24" s="308">
        <v>77.289156626506024096385542170</v>
      </c>
      <c r="G24" s="308">
        <v>52.014218009406628332696963690</v>
      </c>
      <c r="H24" s="308">
        <v>93.68152472830482801217664966</v>
      </c>
      <c r="I24" s="309">
        <v>-24.361500579456143164739120310</v>
      </c>
      <c r="J24" s="317">
        <v>122.20805842381508940627161716</v>
      </c>
      <c r="K24" s="308">
        <v>38.805525936393363496840922390</v>
      </c>
      <c r="L24" s="318">
        <v>110.61860372419068794855242987</v>
      </c>
      <c r="M24" s="308">
        <v>28.206003630615962899397200540</v>
      </c>
      <c r="N24" s="308">
        <v>110.47694900264769425756158547</v>
      </c>
      <c r="O24" s="309">
        <v>8.267570944892713573369068710</v>
      </c>
      <c r="P24" s="317">
        <v>88.4855517361113972823711945</v>
      </c>
      <c r="Q24" s="308">
        <v>59.600361282734700780722464210</v>
      </c>
      <c r="R24" s="318">
        <v>85.49618589044376664939323345</v>
      </c>
      <c r="S24" s="308">
        <v>94.89135386021939137024747513</v>
      </c>
      <c r="T24" s="308">
        <v>103.49649029899211375817757465</v>
      </c>
      <c r="U24" s="309">
        <v>-18.108033978204380752524751290</v>
      </c>
      <c r="W24" s="281"/>
      <c r="X24" s="281"/>
      <c r="Y24" s="281"/>
      <c r="Z24" s="281"/>
      <c r="AA24" s="281"/>
      <c r="AB24" s="281"/>
      <c r="AC24" s="281"/>
      <c r="AD24" s="281"/>
      <c r="AE24" s="281"/>
      <c r="AF24" s="281"/>
      <c r="AG24" s="281"/>
      <c r="AH24" s="281"/>
      <c r="AI24" s="281"/>
      <c r="AJ24" s="281"/>
      <c r="AK24" s="281"/>
      <c r="AL24" s="34"/>
      <c r="AM24" s="34"/>
      <c r="AN24" s="34"/>
      <c r="AO24" s="34"/>
      <c r="AP24" s="34"/>
      <c r="AQ24" s="34"/>
      <c r="AR24" s="34"/>
      <c r="AS24" s="34"/>
      <c r="AT24" s="34"/>
      <c r="AU24" s="34"/>
      <c r="AV24" s="34"/>
      <c r="AW24" s="34"/>
      <c r="AX24" s="34"/>
      <c r="AY24" s="34"/>
      <c r="AZ24" s="34"/>
      <c r="BA24" s="34"/>
      <c r="BB24" s="34"/>
      <c r="BC24" s="34"/>
      <c r="BD24" s="34"/>
      <c r="BE24" s="34"/>
      <c r="BF24" s="34"/>
      <c r="BG24" s="34"/>
      <c r="BH24" s="34"/>
      <c r="BI24" s="34"/>
      <c r="BJ24" s="34"/>
      <c r="BK24" s="34"/>
      <c r="BL24" s="34"/>
      <c r="BM24" s="34"/>
      <c r="BN24" s="34"/>
      <c r="BO24" s="34"/>
      <c r="BP24" s="34"/>
      <c r="BQ24" s="34"/>
      <c r="BR24" s="34"/>
      <c r="BS24" s="34"/>
      <c r="BT24" s="34"/>
      <c r="BU24" s="34"/>
      <c r="BV24" s="34"/>
      <c r="BW24" s="34"/>
      <c r="BX24" s="34"/>
      <c r="BY24" s="34"/>
      <c r="BZ24" s="34"/>
      <c r="CA24" s="34"/>
      <c r="CB24" s="34"/>
      <c r="CC24" s="34"/>
      <c r="CD24" s="34"/>
      <c r="CE24" s="34"/>
      <c r="CF24" s="34"/>
      <c r="CG24" s="34"/>
      <c r="CH24" s="34"/>
      <c r="CI24" s="34"/>
      <c r="CJ24" s="34"/>
      <c r="CK24" s="34"/>
      <c r="CL24" s="34"/>
      <c r="CM24" s="34"/>
      <c r="CN24" s="34"/>
      <c r="CO24" s="34"/>
      <c r="CP24" s="34"/>
      <c r="CQ24" s="34"/>
      <c r="CR24" s="34"/>
      <c r="CS24" s="34"/>
      <c r="CT24" s="34"/>
      <c r="CU24" s="34"/>
      <c r="CV24" s="34"/>
      <c r="CW24" s="34"/>
      <c r="CX24" s="34"/>
      <c r="CY24" s="34"/>
      <c r="CZ24" s="34"/>
      <c r="DA24" s="34"/>
      <c r="DB24" s="34"/>
      <c r="DC24" s="34"/>
      <c r="DD24" s="34"/>
      <c r="DE24" s="34"/>
      <c r="DF24" s="34"/>
      <c r="DG24" s="34"/>
      <c r="DH24" s="34"/>
      <c r="DI24" s="34"/>
      <c r="DJ24" s="34"/>
      <c r="DK24" s="34"/>
      <c r="DL24" s="34"/>
      <c r="DM24" s="34"/>
      <c r="DN24" s="34"/>
      <c r="DO24" s="34"/>
      <c r="DP24" s="34"/>
      <c r="DQ24" s="34"/>
      <c r="DR24" s="34"/>
      <c r="DS24" s="34"/>
      <c r="DT24" s="34"/>
      <c r="DU24" s="34"/>
      <c r="DV24" s="34"/>
      <c r="DW24" s="34"/>
      <c r="DX24" s="34"/>
      <c r="DY24" s="34"/>
      <c r="DZ24" s="34"/>
      <c r="EA24" s="34"/>
      <c r="EB24" s="34"/>
      <c r="EC24" s="34"/>
      <c r="ED24" s="34"/>
      <c r="EE24" s="34"/>
      <c r="EF24" s="34"/>
      <c r="EG24" s="34"/>
      <c r="EH24" s="34"/>
      <c r="EI24" s="34"/>
    </row>
    <row r="25" s="2" customFormat="1" ht="15.95" customHeight="1">
      <c r="B25" s="324"/>
      <c r="C25" s="304" t="s">
        <v>58</v>
      </c>
      <c r="D25" s="310">
        <v>68.740928882438316400580551520</v>
      </c>
      <c r="E25" s="134">
        <v>107.89848643016394746353025421</v>
      </c>
      <c r="F25" s="134">
        <v>60.620945319740500463392029660</v>
      </c>
      <c r="G25" s="134">
        <v>39.030924567241985645143285620</v>
      </c>
      <c r="H25" s="134">
        <v>113.39468317405739702832352100</v>
      </c>
      <c r="I25" s="311">
        <v>49.533988267533695233595138950</v>
      </c>
      <c r="J25" s="319">
        <v>105.71661844221777838869981067</v>
      </c>
      <c r="K25" s="134">
        <v>-24.303680123448829006713708060</v>
      </c>
      <c r="L25" s="135">
        <v>102.61774776621043123474081569</v>
      </c>
      <c r="M25" s="134">
        <v>-9.592141639017941081302406600</v>
      </c>
      <c r="N25" s="134">
        <v>103.01981942058148650351009538</v>
      </c>
      <c r="O25" s="311">
        <v>-16.272411216397492214039045630</v>
      </c>
      <c r="P25" s="319">
        <v>72.670585500283592582507906865</v>
      </c>
      <c r="Q25" s="134">
        <v>57.371503307030313932161698050</v>
      </c>
      <c r="R25" s="135">
        <v>62.207848761703654375017578818</v>
      </c>
      <c r="S25" s="134">
        <v>25.694881360558909172610982080</v>
      </c>
      <c r="T25" s="134">
        <v>116.81899783845442948408651440</v>
      </c>
      <c r="U25" s="311">
        <v>25.201202788486347955773545020</v>
      </c>
      <c r="W25" s="281"/>
      <c r="X25" s="281"/>
      <c r="Y25" s="281"/>
      <c r="Z25" s="281"/>
      <c r="AA25" s="281"/>
      <c r="AB25" s="281"/>
      <c r="AC25" s="281"/>
      <c r="AD25" s="281"/>
      <c r="AE25" s="281"/>
      <c r="AF25" s="281"/>
      <c r="AG25" s="281"/>
      <c r="AH25" s="281"/>
      <c r="AI25" s="281"/>
      <c r="AJ25" s="281"/>
      <c r="AK25" s="281"/>
      <c r="AL25" s="34"/>
      <c r="AM25" s="34"/>
      <c r="AN25" s="34"/>
      <c r="AO25" s="34"/>
      <c r="AP25" s="34"/>
      <c r="AQ25" s="34"/>
      <c r="AR25" s="34"/>
      <c r="AS25" s="34"/>
      <c r="AT25" s="34"/>
      <c r="AU25" s="34"/>
      <c r="AV25" s="34"/>
      <c r="AW25" s="34"/>
      <c r="AX25" s="34"/>
      <c r="AY25" s="34"/>
      <c r="AZ25" s="34"/>
      <c r="BA25" s="34"/>
      <c r="BB25" s="34"/>
      <c r="BC25" s="34"/>
      <c r="BD25" s="34"/>
      <c r="BE25" s="34"/>
      <c r="BF25" s="34"/>
      <c r="BG25" s="34"/>
      <c r="BH25" s="34"/>
      <c r="BI25" s="34"/>
      <c r="BJ25" s="34"/>
      <c r="BK25" s="34"/>
      <c r="BL25" s="34"/>
      <c r="BM25" s="34"/>
      <c r="BN25" s="34"/>
      <c r="BO25" s="34"/>
      <c r="BP25" s="34"/>
      <c r="BQ25" s="34"/>
      <c r="BR25" s="34"/>
      <c r="BS25" s="34"/>
      <c r="BT25" s="34"/>
      <c r="BU25" s="34"/>
      <c r="BV25" s="34"/>
      <c r="BW25" s="34"/>
      <c r="BX25" s="34"/>
      <c r="BY25" s="34"/>
      <c r="BZ25" s="34"/>
      <c r="CA25" s="34"/>
      <c r="CB25" s="34"/>
      <c r="CC25" s="34"/>
      <c r="CD25" s="34"/>
      <c r="CE25" s="34"/>
      <c r="CF25" s="34"/>
      <c r="CG25" s="34"/>
      <c r="CH25" s="34"/>
      <c r="CI25" s="34"/>
      <c r="CJ25" s="34"/>
      <c r="CK25" s="34"/>
      <c r="CL25" s="34"/>
      <c r="CM25" s="34"/>
      <c r="CN25" s="34"/>
      <c r="CO25" s="34"/>
      <c r="CP25" s="34"/>
      <c r="CQ25" s="34"/>
      <c r="CR25" s="34"/>
      <c r="CS25" s="34"/>
      <c r="CT25" s="34"/>
      <c r="CU25" s="34"/>
      <c r="CV25" s="34"/>
      <c r="CW25" s="34"/>
      <c r="CX25" s="34"/>
      <c r="CY25" s="34"/>
      <c r="CZ25" s="34"/>
      <c r="DA25" s="34"/>
      <c r="DB25" s="34"/>
      <c r="DC25" s="34"/>
      <c r="DD25" s="34"/>
      <c r="DE25" s="34"/>
      <c r="DF25" s="34"/>
      <c r="DG25" s="34"/>
      <c r="DH25" s="34"/>
      <c r="DI25" s="34"/>
      <c r="DJ25" s="34"/>
      <c r="DK25" s="34"/>
      <c r="DL25" s="34"/>
      <c r="DM25" s="34"/>
      <c r="DN25" s="34"/>
      <c r="DO25" s="34"/>
      <c r="DP25" s="34"/>
      <c r="DQ25" s="34"/>
      <c r="DR25" s="34"/>
      <c r="DS25" s="34"/>
      <c r="DT25" s="34"/>
      <c r="DU25" s="34"/>
      <c r="DV25" s="34"/>
      <c r="DW25" s="34"/>
      <c r="DX25" s="34"/>
      <c r="DY25" s="34"/>
      <c r="DZ25" s="34"/>
      <c r="EA25" s="34"/>
      <c r="EB25" s="34"/>
      <c r="EC25" s="34"/>
      <c r="ED25" s="34"/>
      <c r="EE25" s="34"/>
      <c r="EF25" s="34"/>
      <c r="EG25" s="34"/>
      <c r="EH25" s="34"/>
      <c r="EI25" s="34"/>
    </row>
    <row r="26" s="2" customFormat="1" ht="15.95" customHeight="1">
      <c r="B26" s="324"/>
      <c r="C26" s="305" t="s">
        <v>44</v>
      </c>
      <c r="D26" s="312">
        <v>70.391872278664731494920174170</v>
      </c>
      <c r="E26" s="159">
        <v>46.084337349286267056176598130</v>
      </c>
      <c r="F26" s="159">
        <v>60.315106580166821130676552360</v>
      </c>
      <c r="G26" s="159">
        <v>23.304281924977654246551817760</v>
      </c>
      <c r="H26" s="159">
        <v>116.70686875949484524127054077</v>
      </c>
      <c r="I26" s="313">
        <v>18.474666952957757682084258480</v>
      </c>
      <c r="J26" s="320">
        <v>105.91842673825900252342823353</v>
      </c>
      <c r="K26" s="159">
        <v>27.721231598934126998920403930</v>
      </c>
      <c r="L26" s="160">
        <v>103.52343511379334386075552448</v>
      </c>
      <c r="M26" s="159">
        <v>28.647032068062183020772703130</v>
      </c>
      <c r="N26" s="159">
        <v>102.31347773751235648786503861</v>
      </c>
      <c r="O26" s="313">
        <v>-0.7196438614569557377291883100</v>
      </c>
      <c r="P26" s="320">
        <v>74.557963669166351558581557707</v>
      </c>
      <c r="Q26" s="159">
        <v>86.58071483566017782570326356</v>
      </c>
      <c r="R26" s="160">
        <v>62.440270224334298595532618473</v>
      </c>
      <c r="S26" s="159">
        <v>58.627299109240132803954775390</v>
      </c>
      <c r="T26" s="159">
        <v>119.40685618639352177346334639</v>
      </c>
      <c r="U26" s="313">
        <v>17.622071284903933474014401900</v>
      </c>
      <c r="W26" s="281"/>
      <c r="X26" s="281"/>
      <c r="Y26" s="281"/>
      <c r="Z26" s="281"/>
      <c r="AA26" s="281"/>
      <c r="AB26" s="281"/>
      <c r="AC26" s="281"/>
      <c r="AD26" s="281"/>
      <c r="AE26" s="281"/>
      <c r="AF26" s="281"/>
      <c r="AG26" s="281"/>
      <c r="AH26" s="281"/>
      <c r="AI26" s="281"/>
      <c r="AJ26" s="281"/>
      <c r="AK26" s="281"/>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c r="BL26" s="34"/>
      <c r="BM26" s="34"/>
      <c r="BN26" s="34"/>
      <c r="BO26" s="34"/>
      <c r="BP26" s="34"/>
      <c r="BQ26" s="34"/>
      <c r="BR26" s="34"/>
      <c r="BS26" s="34"/>
      <c r="BT26" s="34"/>
      <c r="BU26" s="34"/>
      <c r="BV26" s="34"/>
      <c r="BW26" s="34"/>
      <c r="BX26" s="34"/>
      <c r="BY26" s="34"/>
      <c r="BZ26" s="34"/>
      <c r="CA26" s="34"/>
      <c r="CB26" s="34"/>
      <c r="CC26" s="34"/>
      <c r="CD26" s="34"/>
      <c r="CE26" s="34"/>
      <c r="CF26" s="34"/>
      <c r="CG26" s="34"/>
      <c r="CH26" s="34"/>
      <c r="CI26" s="34"/>
      <c r="CJ26" s="34"/>
      <c r="CK26" s="34"/>
      <c r="CL26" s="34"/>
      <c r="CM26" s="34"/>
      <c r="CN26" s="34"/>
      <c r="CO26" s="34"/>
      <c r="CP26" s="34"/>
      <c r="CQ26" s="34"/>
      <c r="CR26" s="34"/>
      <c r="CS26" s="34"/>
      <c r="CT26" s="34"/>
      <c r="CU26" s="34"/>
      <c r="CV26" s="34"/>
      <c r="CW26" s="34"/>
      <c r="CX26" s="34"/>
      <c r="CY26" s="34"/>
      <c r="CZ26" s="34"/>
      <c r="DA26" s="34"/>
      <c r="DB26" s="34"/>
      <c r="DC26" s="34"/>
      <c r="DD26" s="34"/>
      <c r="DE26" s="34"/>
      <c r="DF26" s="34"/>
      <c r="DG26" s="34"/>
      <c r="DH26" s="34"/>
      <c r="DI26" s="34"/>
      <c r="DJ26" s="34"/>
      <c r="DK26" s="34"/>
      <c r="DL26" s="34"/>
      <c r="DM26" s="34"/>
      <c r="DN26" s="34"/>
      <c r="DO26" s="34"/>
      <c r="DP26" s="34"/>
      <c r="DQ26" s="34"/>
      <c r="DR26" s="34"/>
      <c r="DS26" s="34"/>
      <c r="DT26" s="34"/>
      <c r="DU26" s="34"/>
      <c r="DV26" s="34"/>
      <c r="DW26" s="34"/>
      <c r="DX26" s="34"/>
      <c r="DY26" s="34"/>
      <c r="DZ26" s="34"/>
      <c r="EA26" s="34"/>
      <c r="EB26" s="34"/>
      <c r="EC26" s="34"/>
      <c r="ED26" s="34"/>
      <c r="EE26" s="34"/>
      <c r="EF26" s="34"/>
      <c r="EG26" s="34"/>
      <c r="EH26" s="34"/>
      <c r="EI26" s="34"/>
    </row>
    <row r="27" s="2" customFormat="1" ht="15.95" customHeight="1">
      <c r="B27" s="325"/>
      <c r="C27" s="306" t="s">
        <v>45</v>
      </c>
      <c r="D27" s="314">
        <v>68.740928882438316400580551520</v>
      </c>
      <c r="E27" s="315">
        <v>107.89848643016394746353025421</v>
      </c>
      <c r="F27" s="315">
        <v>60.620945319740500463392029660</v>
      </c>
      <c r="G27" s="315">
        <v>39.030924567241985645143285620</v>
      </c>
      <c r="H27" s="315">
        <v>113.39468317405739702832352100</v>
      </c>
      <c r="I27" s="316">
        <v>49.533988267533695233595138950</v>
      </c>
      <c r="J27" s="321">
        <v>105.71661844221777838869981067</v>
      </c>
      <c r="K27" s="315">
        <v>-24.303680123448829006713708060</v>
      </c>
      <c r="L27" s="322">
        <v>102.61774776621043123474081569</v>
      </c>
      <c r="M27" s="315">
        <v>-9.592141639017941081302406600</v>
      </c>
      <c r="N27" s="315">
        <v>103.01981942058148650351009538</v>
      </c>
      <c r="O27" s="316">
        <v>-16.272411216397492214039045630</v>
      </c>
      <c r="P27" s="321">
        <v>72.670585500283592582507906865</v>
      </c>
      <c r="Q27" s="315">
        <v>57.371503307030313932161698050</v>
      </c>
      <c r="R27" s="322">
        <v>62.207848761703654375017578818</v>
      </c>
      <c r="S27" s="315">
        <v>25.694881360558909172610982080</v>
      </c>
      <c r="T27" s="315">
        <v>116.81899783845442948408651440</v>
      </c>
      <c r="U27" s="316">
        <v>25.201202788486347955773545020</v>
      </c>
      <c r="W27" s="281"/>
      <c r="X27" s="281"/>
      <c r="Y27" s="281"/>
      <c r="Z27" s="281"/>
      <c r="AA27" s="281"/>
      <c r="AB27" s="281"/>
      <c r="AC27" s="281"/>
      <c r="AD27" s="281"/>
      <c r="AE27" s="281"/>
      <c r="AF27" s="281"/>
      <c r="AG27" s="281"/>
      <c r="AH27" s="281"/>
      <c r="AI27" s="281"/>
      <c r="AJ27" s="281"/>
      <c r="AK27" s="281"/>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c r="CG27" s="34"/>
      <c r="CH27" s="34"/>
      <c r="CI27" s="34"/>
      <c r="CJ27" s="34"/>
      <c r="CK27" s="34"/>
      <c r="CL27" s="34"/>
      <c r="CM27" s="34"/>
      <c r="CN27" s="34"/>
      <c r="CO27" s="34"/>
      <c r="CP27" s="34"/>
      <c r="CQ27" s="34"/>
      <c r="CR27" s="34"/>
      <c r="CS27" s="34"/>
      <c r="CT27" s="34"/>
      <c r="CU27" s="34"/>
      <c r="CV27" s="34"/>
      <c r="CW27" s="34"/>
      <c r="CX27" s="34"/>
      <c r="CY27" s="34"/>
      <c r="CZ27" s="34"/>
      <c r="DA27" s="34"/>
      <c r="DB27" s="34"/>
      <c r="DC27" s="34"/>
      <c r="DD27" s="34"/>
      <c r="DE27" s="34"/>
      <c r="DF27" s="34"/>
      <c r="DG27" s="34"/>
      <c r="DH27" s="34"/>
      <c r="DI27" s="34"/>
      <c r="DJ27" s="34"/>
      <c r="DK27" s="34"/>
      <c r="DL27" s="34"/>
      <c r="DM27" s="34"/>
      <c r="DN27" s="34"/>
      <c r="DO27" s="34"/>
      <c r="DP27" s="34"/>
      <c r="DQ27" s="34"/>
      <c r="DR27" s="34"/>
      <c r="DS27" s="34"/>
      <c r="DT27" s="34"/>
      <c r="DU27" s="34"/>
      <c r="DV27" s="34"/>
      <c r="DW27" s="34"/>
      <c r="DX27" s="34"/>
      <c r="DY27" s="34"/>
      <c r="DZ27" s="34"/>
      <c r="EA27" s="34"/>
      <c r="EB27" s="34"/>
      <c r="EC27" s="34"/>
      <c r="ED27" s="34"/>
      <c r="EE27" s="34"/>
      <c r="EF27" s="34"/>
      <c r="EG27" s="34"/>
      <c r="EH27" s="34"/>
      <c r="EI27" s="34"/>
    </row>
    <row r="28" s="2" customFormat="1" ht="5.1" customHeight="1">
      <c r="B28" s="54"/>
      <c r="C28" s="297"/>
      <c r="D28" s="159"/>
      <c r="E28" s="159"/>
      <c r="F28" s="159"/>
      <c r="G28" s="159"/>
      <c r="H28" s="159"/>
      <c r="I28" s="159"/>
      <c r="J28" s="160"/>
      <c r="K28" s="159"/>
      <c r="L28" s="160"/>
      <c r="M28" s="159"/>
      <c r="N28" s="159"/>
      <c r="O28" s="159"/>
      <c r="P28" s="160"/>
      <c r="Q28" s="159"/>
      <c r="R28" s="160"/>
      <c r="S28" s="159"/>
      <c r="T28" s="159"/>
      <c r="U28" s="159"/>
      <c r="W28" s="281"/>
      <c r="X28" s="281"/>
      <c r="Y28" s="281"/>
      <c r="Z28" s="281"/>
      <c r="AA28" s="281"/>
      <c r="AB28" s="281"/>
      <c r="AC28" s="281"/>
      <c r="AD28" s="281"/>
      <c r="AE28" s="281"/>
      <c r="AF28" s="281"/>
      <c r="AG28" s="281"/>
      <c r="AH28" s="281"/>
      <c r="AI28" s="281"/>
      <c r="AJ28" s="281"/>
      <c r="AK28" s="281"/>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c r="CG28" s="34"/>
      <c r="CH28" s="34"/>
      <c r="CI28" s="34"/>
      <c r="CJ28" s="34"/>
      <c r="CK28" s="34"/>
      <c r="CL28" s="34"/>
      <c r="CM28" s="34"/>
      <c r="CN28" s="34"/>
      <c r="CO28" s="34"/>
      <c r="CP28" s="34"/>
      <c r="CQ28" s="34"/>
      <c r="CR28" s="34"/>
      <c r="CS28" s="34"/>
      <c r="CT28" s="34"/>
      <c r="CU28" s="34"/>
      <c r="CV28" s="34"/>
      <c r="CW28" s="34"/>
      <c r="CX28" s="34"/>
      <c r="CY28" s="34"/>
      <c r="CZ28" s="34"/>
      <c r="DA28" s="34"/>
      <c r="DB28" s="34"/>
      <c r="DC28" s="34"/>
      <c r="DD28" s="34"/>
      <c r="DE28" s="34"/>
      <c r="DF28" s="34"/>
      <c r="DG28" s="34"/>
      <c r="DH28" s="34"/>
      <c r="DI28" s="34"/>
      <c r="DJ28" s="34"/>
      <c r="DK28" s="34"/>
      <c r="DL28" s="34"/>
      <c r="DM28" s="34"/>
      <c r="DN28" s="34"/>
      <c r="DO28" s="34"/>
      <c r="DP28" s="34"/>
      <c r="DQ28" s="34"/>
      <c r="DR28" s="34"/>
      <c r="DS28" s="34"/>
      <c r="DT28" s="34"/>
      <c r="DU28" s="34"/>
      <c r="DV28" s="34"/>
      <c r="DW28" s="34"/>
      <c r="DX28" s="34"/>
      <c r="DY28" s="34"/>
      <c r="DZ28" s="34"/>
      <c r="EA28" s="34"/>
      <c r="EB28" s="34"/>
      <c r="EC28" s="34"/>
      <c r="ED28" s="34"/>
      <c r="EE28" s="34"/>
      <c r="EF28" s="34"/>
      <c r="EG28" s="34"/>
      <c r="EH28" s="34"/>
      <c r="EI28" s="34"/>
    </row>
    <row r="29" s="9" customFormat="1" ht="5.1" customHeight="1">
      <c r="B29" s="54"/>
      <c r="C29" s="297"/>
      <c r="D29" s="159"/>
      <c r="E29" s="159"/>
      <c r="F29" s="159"/>
      <c r="G29" s="159"/>
      <c r="H29" s="159"/>
      <c r="I29" s="159"/>
      <c r="J29" s="160"/>
      <c r="K29" s="159"/>
      <c r="L29" s="160"/>
      <c r="M29" s="159"/>
      <c r="N29" s="159"/>
      <c r="O29" s="159"/>
      <c r="P29" s="160"/>
      <c r="Q29" s="159"/>
      <c r="R29" s="160"/>
      <c r="S29" s="159"/>
      <c r="T29" s="159"/>
      <c r="U29" s="159"/>
      <c r="W29" s="281"/>
      <c r="X29" s="281"/>
      <c r="Y29" s="281"/>
      <c r="Z29" s="281"/>
      <c r="AA29" s="281"/>
      <c r="AB29" s="281"/>
      <c r="AC29" s="281"/>
      <c r="AD29" s="281"/>
      <c r="AE29" s="281"/>
      <c r="AF29" s="281"/>
      <c r="AG29" s="281"/>
      <c r="AH29" s="281"/>
      <c r="AI29" s="281"/>
      <c r="AJ29" s="281"/>
      <c r="AK29" s="281"/>
      <c r="AL29" s="54"/>
      <c r="AM29" s="54"/>
      <c r="AN29" s="54"/>
      <c r="AO29" s="54"/>
      <c r="AP29" s="54"/>
      <c r="AQ29" s="54"/>
      <c r="AR29" s="54"/>
      <c r="AS29" s="54"/>
      <c r="AT29" s="54"/>
      <c r="AU29" s="54"/>
      <c r="AV29" s="54"/>
      <c r="AW29" s="54"/>
      <c r="AX29" s="54"/>
      <c r="AY29" s="54"/>
      <c r="AZ29" s="54"/>
      <c r="BA29" s="54"/>
      <c r="BB29" s="54"/>
      <c r="BC29" s="54"/>
      <c r="BD29" s="54"/>
      <c r="BE29" s="54"/>
      <c r="BF29" s="54"/>
      <c r="BG29" s="54"/>
      <c r="BH29" s="54"/>
      <c r="BI29" s="54"/>
      <c r="BJ29" s="54"/>
      <c r="BK29" s="54"/>
      <c r="BL29" s="54"/>
      <c r="BM29" s="54"/>
      <c r="BN29" s="54"/>
      <c r="BO29" s="54"/>
      <c r="BP29" s="54"/>
      <c r="BQ29" s="54"/>
      <c r="BR29" s="54"/>
      <c r="BS29" s="54"/>
      <c r="BT29" s="54"/>
      <c r="BU29" s="54"/>
      <c r="BV29" s="54"/>
      <c r="BW29" s="54"/>
      <c r="BX29" s="54"/>
      <c r="BY29" s="54"/>
      <c r="BZ29" s="54"/>
      <c r="CA29" s="54"/>
      <c r="CB29" s="54"/>
      <c r="CC29" s="54"/>
      <c r="CD29" s="54"/>
      <c r="CE29" s="54"/>
      <c r="CF29" s="54"/>
      <c r="CG29" s="54"/>
      <c r="CH29" s="54"/>
      <c r="CI29" s="54"/>
      <c r="CJ29" s="54"/>
      <c r="CK29" s="54"/>
      <c r="CL29" s="54"/>
      <c r="CM29" s="54"/>
      <c r="CN29" s="54"/>
      <c r="CO29" s="54"/>
      <c r="CP29" s="54"/>
      <c r="CQ29" s="54"/>
      <c r="CR29" s="54"/>
      <c r="CS29" s="54"/>
      <c r="CT29" s="54"/>
      <c r="CU29" s="54"/>
      <c r="CV29" s="54"/>
      <c r="CW29" s="54"/>
      <c r="CX29" s="54"/>
      <c r="CY29" s="54"/>
      <c r="CZ29" s="54"/>
      <c r="DA29" s="54"/>
      <c r="DB29" s="54"/>
      <c r="DC29" s="54"/>
      <c r="DD29" s="54"/>
      <c r="DE29" s="54"/>
      <c r="DF29" s="54"/>
      <c r="DG29" s="54"/>
      <c r="DH29" s="54"/>
      <c r="DI29" s="54"/>
      <c r="DJ29" s="54"/>
      <c r="DK29" s="54"/>
      <c r="DL29" s="54"/>
      <c r="DM29" s="54"/>
      <c r="DN29" s="54"/>
      <c r="DO29" s="54"/>
      <c r="DP29" s="54"/>
      <c r="DQ29" s="54"/>
      <c r="DR29" s="54"/>
      <c r="DS29" s="54"/>
      <c r="DT29" s="54"/>
      <c r="DU29" s="54"/>
      <c r="DV29" s="54"/>
      <c r="DW29" s="54"/>
      <c r="DX29" s="54"/>
      <c r="DY29" s="54"/>
      <c r="DZ29" s="54"/>
      <c r="EA29" s="54"/>
      <c r="EB29" s="54"/>
      <c r="EC29" s="54"/>
      <c r="ED29" s="54"/>
      <c r="EE29" s="54"/>
      <c r="EF29" s="54"/>
      <c r="EG29" s="54"/>
      <c r="EH29" s="54"/>
      <c r="EI29" s="54"/>
    </row>
    <row r="30" s="2" customFormat="1" ht="15.95" customHeight="1">
      <c r="B30" s="323" t="s">
        <v>47</v>
      </c>
      <c r="C30" s="303" t="s">
        <v>42</v>
      </c>
      <c r="D30" s="307">
        <v>74.292452830188679245283018870</v>
      </c>
      <c r="E30" s="308">
        <v>14.462209302252378819632280460</v>
      </c>
      <c r="F30" s="308">
        <v>80.42168674698795180722891566</v>
      </c>
      <c r="G30" s="308">
        <v>62.014563106689941912527169210</v>
      </c>
      <c r="H30" s="308">
        <v>92.37863048547805808776764894</v>
      </c>
      <c r="I30" s="308">
        <v>-29.350666318283913473364652670</v>
      </c>
      <c r="J30" s="317">
        <v>126.9519543808464580882267056</v>
      </c>
      <c r="K30" s="308">
        <v>46.051149115680052266865006520</v>
      </c>
      <c r="L30" s="318">
        <v>112.74744661378164238263618291</v>
      </c>
      <c r="M30" s="308">
        <v>35.039338038848805217084875270</v>
      </c>
      <c r="N30" s="308">
        <v>112.59851836443144155345672929</v>
      </c>
      <c r="O30" s="309">
        <v>8.154520924623394242720948530</v>
      </c>
      <c r="P30" s="317">
        <v>94.31572082539300541931936855</v>
      </c>
      <c r="Q30" s="308">
        <v>67.173371989431426222814221830</v>
      </c>
      <c r="R30" s="318">
        <v>90.67339833096294733784295433</v>
      </c>
      <c r="S30" s="308">
        <v>118.78339354579905803960479689</v>
      </c>
      <c r="T30" s="308">
        <v>104.01696921200127338757424165</v>
      </c>
      <c r="U30" s="309">
        <v>-23.589551620072677221509537550</v>
      </c>
      <c r="W30" s="281"/>
      <c r="X30" s="281"/>
      <c r="Y30" s="281"/>
      <c r="Z30" s="281"/>
      <c r="AA30" s="281"/>
      <c r="AB30" s="281"/>
      <c r="AC30" s="281"/>
      <c r="AD30" s="281"/>
      <c r="AE30" s="281"/>
      <c r="AF30" s="281"/>
      <c r="AG30" s="281"/>
      <c r="AH30" s="281"/>
      <c r="AI30" s="281"/>
      <c r="AJ30" s="281"/>
      <c r="AK30" s="281"/>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c r="BL30" s="34"/>
      <c r="BM30" s="34"/>
      <c r="BN30" s="34"/>
      <c r="BO30" s="34"/>
      <c r="BP30" s="34"/>
      <c r="BQ30" s="34"/>
      <c r="BR30" s="34"/>
      <c r="BS30" s="34"/>
      <c r="BT30" s="34"/>
      <c r="BU30" s="34"/>
      <c r="BV30" s="34"/>
      <c r="BW30" s="34"/>
      <c r="BX30" s="34"/>
      <c r="BY30" s="34"/>
      <c r="BZ30" s="34"/>
      <c r="CA30" s="34"/>
      <c r="CB30" s="34"/>
      <c r="CC30" s="34"/>
      <c r="CD30" s="34"/>
      <c r="CE30" s="34"/>
      <c r="CF30" s="34"/>
      <c r="CG30" s="34"/>
      <c r="CH30" s="34"/>
      <c r="CI30" s="34"/>
      <c r="CJ30" s="34"/>
      <c r="CK30" s="34"/>
      <c r="CL30" s="34"/>
      <c r="CM30" s="34"/>
      <c r="CN30" s="34"/>
      <c r="CO30" s="34"/>
      <c r="CP30" s="34"/>
      <c r="CQ30" s="34"/>
      <c r="CR30" s="34"/>
      <c r="CS30" s="34"/>
      <c r="CT30" s="34"/>
      <c r="CU30" s="34"/>
      <c r="CV30" s="34"/>
      <c r="CW30" s="34"/>
      <c r="CX30" s="34"/>
      <c r="CY30" s="34"/>
      <c r="CZ30" s="34"/>
      <c r="DA30" s="34"/>
      <c r="DB30" s="34"/>
      <c r="DC30" s="34"/>
      <c r="DD30" s="34"/>
      <c r="DE30" s="34"/>
      <c r="DF30" s="34"/>
      <c r="DG30" s="34"/>
      <c r="DH30" s="34"/>
      <c r="DI30" s="34"/>
      <c r="DJ30" s="34"/>
      <c r="DK30" s="34"/>
      <c r="DL30" s="34"/>
      <c r="DM30" s="34"/>
      <c r="DN30" s="34"/>
      <c r="DO30" s="34"/>
      <c r="DP30" s="34"/>
      <c r="DQ30" s="34"/>
      <c r="DR30" s="34"/>
      <c r="DS30" s="34"/>
      <c r="DT30" s="34"/>
      <c r="DU30" s="34"/>
      <c r="DV30" s="34"/>
      <c r="DW30" s="34"/>
      <c r="DX30" s="34"/>
      <c r="DY30" s="34"/>
      <c r="DZ30" s="34"/>
      <c r="EA30" s="34"/>
      <c r="EB30" s="34"/>
      <c r="EC30" s="34"/>
      <c r="ED30" s="34"/>
      <c r="EE30" s="34"/>
      <c r="EF30" s="34"/>
      <c r="EG30" s="34"/>
      <c r="EH30" s="34"/>
      <c r="EI30" s="34"/>
    </row>
    <row r="31" s="2" customFormat="1" ht="15.95" customHeight="1">
      <c r="B31" s="324"/>
      <c r="C31" s="304" t="s">
        <v>58</v>
      </c>
      <c r="D31" s="310">
        <v>73.929608127721335268505079830</v>
      </c>
      <c r="E31" s="134">
        <v>93.62685099488000617710768987</v>
      </c>
      <c r="F31" s="134">
        <v>66.292863762743280815569972200</v>
      </c>
      <c r="G31" s="134">
        <v>37.082101991618555230368155630</v>
      </c>
      <c r="H31" s="134">
        <v>111.51970805230158081185094524</v>
      </c>
      <c r="I31" s="134">
        <v>41.248819635775967583173713940</v>
      </c>
      <c r="J31" s="319">
        <v>106.75614682668059858629666401</v>
      </c>
      <c r="K31" s="134">
        <v>-26.185796897815744465335925700</v>
      </c>
      <c r="L31" s="135">
        <v>103.70540566816980606811860222</v>
      </c>
      <c r="M31" s="134">
        <v>-10.325534798114079128461458810</v>
      </c>
      <c r="N31" s="134">
        <v>102.94173783792174430204855548</v>
      </c>
      <c r="O31" s="311">
        <v>-17.686486408331420195951499860</v>
      </c>
      <c r="P31" s="319">
        <v>78.92440100121978215514493938</v>
      </c>
      <c r="Q31" s="134">
        <v>42.924117053735987720950021390</v>
      </c>
      <c r="R31" s="135">
        <v>68.749283294200057720597994597</v>
      </c>
      <c r="S31" s="134">
        <v>22.927641848257334469285313210</v>
      </c>
      <c r="T31" s="134">
        <v>114.80032550081599871857557021</v>
      </c>
      <c r="U31" s="311">
        <v>16.266866348940957835064207810</v>
      </c>
      <c r="W31" s="281"/>
      <c r="X31" s="281"/>
      <c r="Y31" s="281"/>
      <c r="Z31" s="281"/>
      <c r="AA31" s="281"/>
      <c r="AB31" s="281"/>
      <c r="AC31" s="281"/>
      <c r="AD31" s="281"/>
      <c r="AE31" s="281"/>
      <c r="AF31" s="281"/>
      <c r="AG31" s="281"/>
      <c r="AH31" s="281"/>
      <c r="AI31" s="281"/>
      <c r="AJ31" s="281"/>
      <c r="AK31" s="281"/>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c r="BL31" s="34"/>
      <c r="BM31" s="34"/>
      <c r="BN31" s="34"/>
      <c r="BO31" s="34"/>
      <c r="BP31" s="34"/>
      <c r="BQ31" s="34"/>
      <c r="BR31" s="34"/>
      <c r="BS31" s="34"/>
      <c r="BT31" s="34"/>
      <c r="BU31" s="34"/>
      <c r="BV31" s="34"/>
      <c r="BW31" s="34"/>
      <c r="BX31" s="34"/>
      <c r="BY31" s="34"/>
      <c r="BZ31" s="34"/>
      <c r="CA31" s="34"/>
      <c r="CB31" s="34"/>
      <c r="CC31" s="34"/>
      <c r="CD31" s="34"/>
      <c r="CE31" s="34"/>
      <c r="CF31" s="34"/>
      <c r="CG31" s="34"/>
      <c r="CH31" s="34"/>
      <c r="CI31" s="34"/>
      <c r="CJ31" s="34"/>
      <c r="CK31" s="34"/>
      <c r="CL31" s="34"/>
      <c r="CM31" s="34"/>
      <c r="CN31" s="34"/>
      <c r="CO31" s="34"/>
      <c r="CP31" s="34"/>
      <c r="CQ31" s="34"/>
      <c r="CR31" s="34"/>
      <c r="CS31" s="34"/>
      <c r="CT31" s="34"/>
      <c r="CU31" s="34"/>
      <c r="CV31" s="34"/>
      <c r="CW31" s="34"/>
      <c r="CX31" s="34"/>
      <c r="CY31" s="34"/>
      <c r="CZ31" s="34"/>
      <c r="DA31" s="34"/>
      <c r="DB31" s="34"/>
      <c r="DC31" s="34"/>
      <c r="DD31" s="34"/>
      <c r="DE31" s="34"/>
      <c r="DF31" s="34"/>
      <c r="DG31" s="34"/>
      <c r="DH31" s="34"/>
      <c r="DI31" s="34"/>
      <c r="DJ31" s="34"/>
      <c r="DK31" s="34"/>
      <c r="DL31" s="34"/>
      <c r="DM31" s="34"/>
      <c r="DN31" s="34"/>
      <c r="DO31" s="34"/>
      <c r="DP31" s="34"/>
      <c r="DQ31" s="34"/>
      <c r="DR31" s="34"/>
      <c r="DS31" s="34"/>
      <c r="DT31" s="34"/>
      <c r="DU31" s="34"/>
      <c r="DV31" s="34"/>
      <c r="DW31" s="34"/>
      <c r="DX31" s="34"/>
      <c r="DY31" s="34"/>
      <c r="DZ31" s="34"/>
      <c r="EA31" s="34"/>
      <c r="EB31" s="34"/>
      <c r="EC31" s="34"/>
      <c r="ED31" s="34"/>
      <c r="EE31" s="34"/>
      <c r="EF31" s="34"/>
      <c r="EG31" s="34"/>
      <c r="EH31" s="34"/>
      <c r="EI31" s="34"/>
    </row>
    <row r="32" s="2" customFormat="1" ht="15.95" customHeight="1">
      <c r="B32" s="324"/>
      <c r="C32" s="305" t="s">
        <v>44</v>
      </c>
      <c r="D32" s="312">
        <v>78.084179970972423802612481860</v>
      </c>
      <c r="E32" s="159">
        <v>41.765480896025878305307846210</v>
      </c>
      <c r="F32" s="159">
        <v>67.210379981464318813716404080</v>
      </c>
      <c r="G32" s="159">
        <v>30.150753768809184111512344980</v>
      </c>
      <c r="H32" s="159">
        <v>116.17875094964043751105745715</v>
      </c>
      <c r="I32" s="159">
        <v>8.924056750183034617970788550</v>
      </c>
      <c r="J32" s="320">
        <v>107.84652939587977165222250216</v>
      </c>
      <c r="K32" s="159">
        <v>30.467393787473633016222255260</v>
      </c>
      <c r="L32" s="160">
        <v>107.006857420471305778010968</v>
      </c>
      <c r="M32" s="159">
        <v>35.136128620935504149224306150</v>
      </c>
      <c r="N32" s="159">
        <v>100.78468987469566563549364953</v>
      </c>
      <c r="O32" s="313">
        <v>-3.4548383775202385044390923100</v>
      </c>
      <c r="P32" s="320">
        <v>84.21107810592643998388346322</v>
      </c>
      <c r="Q32" s="159">
        <v>84.95772821509923700141241438</v>
      </c>
      <c r="R32" s="160">
        <v>71.919715478522512465443516213</v>
      </c>
      <c r="S32" s="159">
        <v>75.880690014166444734829322460</v>
      </c>
      <c r="T32" s="159">
        <v>117.09039384489016050971842317</v>
      </c>
      <c r="U32" s="313">
        <v>5.160906635212933803481051400</v>
      </c>
      <c r="W32" s="281"/>
      <c r="X32" s="281"/>
      <c r="Y32" s="281"/>
      <c r="Z32" s="281"/>
      <c r="AA32" s="281"/>
      <c r="AB32" s="281"/>
      <c r="AC32" s="281"/>
      <c r="AD32" s="281"/>
      <c r="AE32" s="281"/>
      <c r="AF32" s="281"/>
      <c r="AG32" s="281"/>
      <c r="AH32" s="281"/>
      <c r="AI32" s="281"/>
      <c r="AJ32" s="281"/>
      <c r="AK32" s="281"/>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c r="BL32" s="34"/>
      <c r="BM32" s="34"/>
      <c r="BN32" s="34"/>
      <c r="BO32" s="34"/>
      <c r="BP32" s="34"/>
      <c r="BQ32" s="34"/>
      <c r="BR32" s="34"/>
      <c r="BS32" s="34"/>
      <c r="BT32" s="34"/>
      <c r="BU32" s="34"/>
      <c r="BV32" s="34"/>
      <c r="BW32" s="34"/>
      <c r="BX32" s="34"/>
      <c r="BY32" s="34"/>
      <c r="BZ32" s="34"/>
      <c r="CA32" s="34"/>
      <c r="CB32" s="34"/>
      <c r="CC32" s="34"/>
      <c r="CD32" s="34"/>
      <c r="CE32" s="34"/>
      <c r="CF32" s="34"/>
      <c r="CG32" s="34"/>
      <c r="CH32" s="34"/>
      <c r="CI32" s="34"/>
      <c r="CJ32" s="34"/>
      <c r="CK32" s="34"/>
      <c r="CL32" s="34"/>
      <c r="CM32" s="34"/>
      <c r="CN32" s="34"/>
      <c r="CO32" s="34"/>
      <c r="CP32" s="34"/>
      <c r="CQ32" s="34"/>
      <c r="CR32" s="34"/>
      <c r="CS32" s="34"/>
      <c r="CT32" s="34"/>
      <c r="CU32" s="34"/>
      <c r="CV32" s="34"/>
      <c r="CW32" s="34"/>
      <c r="CX32" s="34"/>
      <c r="CY32" s="34"/>
      <c r="CZ32" s="34"/>
      <c r="DA32" s="34"/>
      <c r="DB32" s="34"/>
      <c r="DC32" s="34"/>
      <c r="DD32" s="34"/>
      <c r="DE32" s="34"/>
      <c r="DF32" s="34"/>
      <c r="DG32" s="34"/>
      <c r="DH32" s="34"/>
      <c r="DI32" s="34"/>
      <c r="DJ32" s="34"/>
      <c r="DK32" s="34"/>
      <c r="DL32" s="34"/>
      <c r="DM32" s="34"/>
      <c r="DN32" s="34"/>
      <c r="DO32" s="34"/>
      <c r="DP32" s="34"/>
      <c r="DQ32" s="34"/>
      <c r="DR32" s="34"/>
      <c r="DS32" s="34"/>
      <c r="DT32" s="34"/>
      <c r="DU32" s="34"/>
      <c r="DV32" s="34"/>
      <c r="DW32" s="34"/>
      <c r="DX32" s="34"/>
      <c r="DY32" s="34"/>
      <c r="DZ32" s="34"/>
      <c r="EA32" s="34"/>
      <c r="EB32" s="34"/>
      <c r="EC32" s="34"/>
      <c r="ED32" s="34"/>
      <c r="EE32" s="34"/>
      <c r="EF32" s="34"/>
      <c r="EG32" s="34"/>
      <c r="EH32" s="34"/>
      <c r="EI32" s="34"/>
    </row>
    <row r="33" s="2" customFormat="1" ht="15.95" customHeight="1">
      <c r="B33" s="325"/>
      <c r="C33" s="306" t="s">
        <v>45</v>
      </c>
      <c r="D33" s="314">
        <v>73.929608127721335268505079830</v>
      </c>
      <c r="E33" s="315">
        <v>93.62685099488000617710768987</v>
      </c>
      <c r="F33" s="315">
        <v>66.292863762743280815569972200</v>
      </c>
      <c r="G33" s="315">
        <v>37.082101991618555230368155630</v>
      </c>
      <c r="H33" s="315">
        <v>111.51970805230158081185094524</v>
      </c>
      <c r="I33" s="315">
        <v>41.248819635775967583173713940</v>
      </c>
      <c r="J33" s="321">
        <v>106.75614682668059858629666401</v>
      </c>
      <c r="K33" s="315">
        <v>-26.185796897815744465335925700</v>
      </c>
      <c r="L33" s="322">
        <v>103.70540566816980606811860222</v>
      </c>
      <c r="M33" s="315">
        <v>-10.325534798114079128461458810</v>
      </c>
      <c r="N33" s="315">
        <v>102.94173783792174430204855548</v>
      </c>
      <c r="O33" s="316">
        <v>-17.686486408331420195951499860</v>
      </c>
      <c r="P33" s="321">
        <v>78.92440100121978215514493938</v>
      </c>
      <c r="Q33" s="315">
        <v>42.924117053735987720950021390</v>
      </c>
      <c r="R33" s="322">
        <v>68.749283294200057720597994597</v>
      </c>
      <c r="S33" s="315">
        <v>22.927641848257334469285313210</v>
      </c>
      <c r="T33" s="315">
        <v>114.80032550081599871857557021</v>
      </c>
      <c r="U33" s="316">
        <v>16.266866348940957835064207810</v>
      </c>
      <c r="W33" s="281"/>
      <c r="X33" s="281"/>
      <c r="Y33" s="281"/>
      <c r="Z33" s="281"/>
      <c r="AA33" s="281"/>
      <c r="AB33" s="281"/>
      <c r="AC33" s="281"/>
      <c r="AD33" s="281"/>
      <c r="AE33" s="281"/>
      <c r="AF33" s="281"/>
      <c r="AG33" s="281"/>
      <c r="AH33" s="281"/>
      <c r="AI33" s="281"/>
      <c r="AJ33" s="281"/>
      <c r="AK33" s="281"/>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c r="BL33" s="34"/>
      <c r="BM33" s="34"/>
      <c r="BN33" s="34"/>
      <c r="BO33" s="34"/>
      <c r="BP33" s="34"/>
      <c r="BQ33" s="34"/>
      <c r="BR33" s="34"/>
      <c r="BS33" s="34"/>
      <c r="BT33" s="34"/>
      <c r="BU33" s="34"/>
      <c r="BV33" s="34"/>
      <c r="BW33" s="34"/>
      <c r="BX33" s="34"/>
      <c r="BY33" s="34"/>
      <c r="BZ33" s="34"/>
      <c r="CA33" s="34"/>
      <c r="CB33" s="34"/>
      <c r="CC33" s="34"/>
      <c r="CD33" s="34"/>
      <c r="CE33" s="34"/>
      <c r="CF33" s="34"/>
      <c r="CG33" s="34"/>
      <c r="CH33" s="34"/>
      <c r="CI33" s="34"/>
      <c r="CJ33" s="34"/>
      <c r="CK33" s="34"/>
      <c r="CL33" s="34"/>
      <c r="CM33" s="34"/>
      <c r="CN33" s="34"/>
      <c r="CO33" s="34"/>
      <c r="CP33" s="34"/>
      <c r="CQ33" s="34"/>
      <c r="CR33" s="34"/>
      <c r="CS33" s="34"/>
      <c r="CT33" s="34"/>
      <c r="CU33" s="34"/>
      <c r="CV33" s="34"/>
      <c r="CW33" s="34"/>
      <c r="CX33" s="34"/>
      <c r="CY33" s="34"/>
      <c r="CZ33" s="34"/>
      <c r="DA33" s="34"/>
      <c r="DB33" s="34"/>
      <c r="DC33" s="34"/>
      <c r="DD33" s="34"/>
      <c r="DE33" s="34"/>
      <c r="DF33" s="34"/>
      <c r="DG33" s="34"/>
      <c r="DH33" s="34"/>
      <c r="DI33" s="34"/>
      <c r="DJ33" s="34"/>
      <c r="DK33" s="34"/>
      <c r="DL33" s="34"/>
      <c r="DM33" s="34"/>
      <c r="DN33" s="34"/>
      <c r="DO33" s="34"/>
      <c r="DP33" s="34"/>
      <c r="DQ33" s="34"/>
      <c r="DR33" s="34"/>
      <c r="DS33" s="34"/>
      <c r="DT33" s="34"/>
      <c r="DU33" s="34"/>
      <c r="DV33" s="34"/>
      <c r="DW33" s="34"/>
      <c r="DX33" s="34"/>
      <c r="DY33" s="34"/>
      <c r="DZ33" s="34"/>
      <c r="EA33" s="34"/>
      <c r="EB33" s="34"/>
      <c r="EC33" s="34"/>
      <c r="ED33" s="34"/>
      <c r="EE33" s="34"/>
      <c r="EF33" s="34"/>
      <c r="EG33" s="34"/>
      <c r="EH33" s="34"/>
      <c r="EI33" s="34"/>
    </row>
    <row r="34" s="2" customFormat="1" ht="5.1" customHeight="1">
      <c r="B34" s="54"/>
      <c r="C34" s="297"/>
      <c r="D34" s="159"/>
      <c r="E34" s="159"/>
      <c r="F34" s="159"/>
      <c r="G34" s="159"/>
      <c r="H34" s="159"/>
      <c r="I34" s="159"/>
      <c r="J34" s="160"/>
      <c r="K34" s="159"/>
      <c r="L34" s="160"/>
      <c r="M34" s="159"/>
      <c r="N34" s="159"/>
      <c r="O34" s="159"/>
      <c r="P34" s="160"/>
      <c r="Q34" s="159"/>
      <c r="R34" s="160"/>
      <c r="S34" s="159"/>
      <c r="T34" s="159"/>
      <c r="U34" s="159"/>
      <c r="W34" s="281"/>
      <c r="X34" s="281"/>
      <c r="Y34" s="281"/>
      <c r="Z34" s="281"/>
      <c r="AA34" s="281"/>
      <c r="AB34" s="281"/>
      <c r="AC34" s="281"/>
      <c r="AD34" s="281"/>
      <c r="AE34" s="281"/>
      <c r="AF34" s="281"/>
      <c r="AG34" s="281"/>
      <c r="AH34" s="281"/>
      <c r="AI34" s="281"/>
      <c r="AJ34" s="281"/>
      <c r="AK34" s="281"/>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c r="BL34" s="34"/>
      <c r="BM34" s="34"/>
      <c r="BN34" s="34"/>
      <c r="BO34" s="34"/>
      <c r="BP34" s="34"/>
      <c r="BQ34" s="34"/>
      <c r="BR34" s="34"/>
      <c r="BS34" s="34"/>
      <c r="BT34" s="34"/>
      <c r="BU34" s="34"/>
      <c r="BV34" s="34"/>
      <c r="BW34" s="34"/>
      <c r="BX34" s="34"/>
      <c r="BY34" s="34"/>
      <c r="BZ34" s="34"/>
      <c r="CA34" s="34"/>
      <c r="CB34" s="34"/>
      <c r="CC34" s="34"/>
      <c r="CD34" s="34"/>
      <c r="CE34" s="34"/>
      <c r="CF34" s="34"/>
      <c r="CG34" s="34"/>
      <c r="CH34" s="34"/>
      <c r="CI34" s="34"/>
      <c r="CJ34" s="34"/>
      <c r="CK34" s="34"/>
      <c r="CL34" s="34"/>
      <c r="CM34" s="34"/>
      <c r="CN34" s="34"/>
      <c r="CO34" s="34"/>
      <c r="CP34" s="34"/>
      <c r="CQ34" s="34"/>
      <c r="CR34" s="34"/>
      <c r="CS34" s="34"/>
      <c r="CT34" s="34"/>
      <c r="CU34" s="34"/>
      <c r="CV34" s="34"/>
      <c r="CW34" s="34"/>
      <c r="CX34" s="34"/>
      <c r="CY34" s="34"/>
      <c r="CZ34" s="34"/>
      <c r="DA34" s="34"/>
      <c r="DB34" s="34"/>
      <c r="DC34" s="34"/>
      <c r="DD34" s="34"/>
      <c r="DE34" s="34"/>
      <c r="DF34" s="34"/>
      <c r="DG34" s="34"/>
      <c r="DH34" s="34"/>
      <c r="DI34" s="34"/>
      <c r="DJ34" s="34"/>
      <c r="DK34" s="34"/>
      <c r="DL34" s="34"/>
      <c r="DM34" s="34"/>
      <c r="DN34" s="34"/>
      <c r="DO34" s="34"/>
      <c r="DP34" s="34"/>
      <c r="DQ34" s="34"/>
      <c r="DR34" s="34"/>
      <c r="DS34" s="34"/>
      <c r="DT34" s="34"/>
      <c r="DU34" s="34"/>
      <c r="DV34" s="34"/>
      <c r="DW34" s="34"/>
      <c r="DX34" s="34"/>
      <c r="DY34" s="34"/>
      <c r="DZ34" s="34"/>
      <c r="EA34" s="34"/>
      <c r="EB34" s="34"/>
      <c r="EC34" s="34"/>
      <c r="ED34" s="34"/>
      <c r="EE34" s="34"/>
      <c r="EF34" s="34"/>
      <c r="EG34" s="34"/>
      <c r="EH34" s="34"/>
      <c r="EI34" s="34"/>
    </row>
    <row r="35" s="9" customFormat="1" ht="5.1" customHeight="1">
      <c r="B35" s="54"/>
      <c r="C35" s="297"/>
      <c r="D35" s="159"/>
      <c r="E35" s="159"/>
      <c r="F35" s="159"/>
      <c r="G35" s="159"/>
      <c r="H35" s="159"/>
      <c r="I35" s="159"/>
      <c r="J35" s="160"/>
      <c r="K35" s="159"/>
      <c r="L35" s="160"/>
      <c r="M35" s="159"/>
      <c r="N35" s="159"/>
      <c r="O35" s="159"/>
      <c r="P35" s="160"/>
      <c r="Q35" s="159"/>
      <c r="R35" s="160"/>
      <c r="S35" s="159"/>
      <c r="T35" s="159"/>
      <c r="U35" s="159"/>
      <c r="W35" s="281"/>
      <c r="X35" s="281"/>
      <c r="Y35" s="281"/>
      <c r="Z35" s="281"/>
      <c r="AA35" s="281"/>
      <c r="AB35" s="281"/>
      <c r="AC35" s="281"/>
      <c r="AD35" s="281"/>
      <c r="AE35" s="281"/>
      <c r="AF35" s="281"/>
      <c r="AG35" s="281"/>
      <c r="AH35" s="281"/>
      <c r="AI35" s="281"/>
      <c r="AJ35" s="281"/>
      <c r="AK35" s="281"/>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c r="BR35" s="54"/>
      <c r="BS35" s="54"/>
      <c r="BT35" s="54"/>
      <c r="BU35" s="54"/>
      <c r="BV35" s="54"/>
      <c r="BW35" s="54"/>
      <c r="BX35" s="54"/>
      <c r="BY35" s="54"/>
      <c r="BZ35" s="54"/>
      <c r="CA35" s="54"/>
      <c r="CB35" s="54"/>
      <c r="CC35" s="54"/>
      <c r="CD35" s="54"/>
      <c r="CE35" s="54"/>
      <c r="CF35" s="54"/>
      <c r="CG35" s="54"/>
      <c r="CH35" s="54"/>
      <c r="CI35" s="54"/>
      <c r="CJ35" s="54"/>
      <c r="CK35" s="54"/>
      <c r="CL35" s="54"/>
      <c r="CM35" s="54"/>
      <c r="CN35" s="54"/>
      <c r="CO35" s="54"/>
      <c r="CP35" s="54"/>
      <c r="CQ35" s="54"/>
      <c r="CR35" s="54"/>
      <c r="CS35" s="54"/>
      <c r="CT35" s="54"/>
      <c r="CU35" s="54"/>
      <c r="CV35" s="54"/>
      <c r="CW35" s="54"/>
      <c r="CX35" s="54"/>
      <c r="CY35" s="54"/>
      <c r="CZ35" s="54"/>
      <c r="DA35" s="54"/>
      <c r="DB35" s="54"/>
      <c r="DC35" s="54"/>
      <c r="DD35" s="54"/>
      <c r="DE35" s="54"/>
      <c r="DF35" s="54"/>
      <c r="DG35" s="54"/>
      <c r="DH35" s="54"/>
      <c r="DI35" s="54"/>
      <c r="DJ35" s="54"/>
      <c r="DK35" s="54"/>
      <c r="DL35" s="54"/>
      <c r="DM35" s="54"/>
      <c r="DN35" s="54"/>
      <c r="DO35" s="54"/>
      <c r="DP35" s="54"/>
      <c r="DQ35" s="54"/>
      <c r="DR35" s="54"/>
      <c r="DS35" s="54"/>
      <c r="DT35" s="54"/>
      <c r="DU35" s="54"/>
      <c r="DV35" s="54"/>
      <c r="DW35" s="54"/>
      <c r="DX35" s="54"/>
      <c r="DY35" s="54"/>
      <c r="DZ35" s="54"/>
      <c r="EA35" s="54"/>
      <c r="EB35" s="54"/>
      <c r="EC35" s="54"/>
      <c r="ED35" s="54"/>
      <c r="EE35" s="54"/>
      <c r="EF35" s="54"/>
      <c r="EG35" s="54"/>
      <c r="EH35" s="54"/>
      <c r="EI35" s="54"/>
    </row>
    <row r="36" s="2" customFormat="1" ht="15.95" customHeight="1">
      <c r="B36" s="323" t="s">
        <v>48</v>
      </c>
      <c r="C36" s="303" t="s">
        <v>42</v>
      </c>
      <c r="D36" s="307">
        <v>79.24528301886792452830188679</v>
      </c>
      <c r="E36" s="308">
        <v>31.249999999926171875000041520</v>
      </c>
      <c r="F36" s="308">
        <v>75.325301204819277108433734940</v>
      </c>
      <c r="G36" s="308">
        <v>58.038422649172505242193968150</v>
      </c>
      <c r="H36" s="308">
        <v>105.20407054648172962010647159</v>
      </c>
      <c r="I36" s="308">
        <v>-16.950575815723963354798750850</v>
      </c>
      <c r="J36" s="317">
        <v>125.19481742786324942226437795</v>
      </c>
      <c r="K36" s="308">
        <v>46.617196317658764524578239310</v>
      </c>
      <c r="L36" s="318">
        <v>111.22636311519290816128825248</v>
      </c>
      <c r="M36" s="308">
        <v>36.820830912090773808088186390</v>
      </c>
      <c r="N36" s="308">
        <v>112.55858226543265208230935042</v>
      </c>
      <c r="O36" s="309">
        <v>7.1599955505408842094433799600</v>
      </c>
      <c r="P36" s="317">
        <v>99.21098739566521652330384668</v>
      </c>
      <c r="Q36" s="308">
        <v>92.43507016706798036753020433</v>
      </c>
      <c r="R36" s="318">
        <v>83.78159303568506768968363307</v>
      </c>
      <c r="S36" s="308">
        <v>116.22948302871639794649322152</v>
      </c>
      <c r="T36" s="308">
        <v>118.41621029264544029953596603</v>
      </c>
      <c r="U36" s="309">
        <v>-11.004240739366244448873802870</v>
      </c>
      <c r="W36" s="281"/>
      <c r="X36" s="281"/>
      <c r="Y36" s="281"/>
      <c r="Z36" s="281"/>
      <c r="AA36" s="281"/>
      <c r="AB36" s="281"/>
      <c r="AC36" s="281"/>
      <c r="AD36" s="281"/>
      <c r="AE36" s="281"/>
      <c r="AF36" s="281"/>
      <c r="AG36" s="281"/>
      <c r="AH36" s="281"/>
      <c r="AI36" s="281"/>
      <c r="AJ36" s="281"/>
      <c r="AK36" s="281"/>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c r="BL36" s="34"/>
      <c r="BM36" s="34"/>
      <c r="BN36" s="34"/>
      <c r="BO36" s="34"/>
      <c r="BP36" s="34"/>
      <c r="BQ36" s="34"/>
      <c r="BR36" s="34"/>
      <c r="BS36" s="34"/>
      <c r="BT36" s="34"/>
      <c r="BU36" s="34"/>
      <c r="BV36" s="34"/>
      <c r="BW36" s="34"/>
      <c r="BX36" s="34"/>
      <c r="BY36" s="34"/>
      <c r="BZ36" s="34"/>
      <c r="CA36" s="34"/>
      <c r="CB36" s="34"/>
      <c r="CC36" s="34"/>
      <c r="CD36" s="34"/>
      <c r="CE36" s="34"/>
      <c r="CF36" s="34"/>
      <c r="CG36" s="34"/>
      <c r="CH36" s="34"/>
      <c r="CI36" s="34"/>
      <c r="CJ36" s="34"/>
      <c r="CK36" s="34"/>
      <c r="CL36" s="34"/>
      <c r="CM36" s="34"/>
      <c r="CN36" s="34"/>
      <c r="CO36" s="34"/>
      <c r="CP36" s="34"/>
      <c r="CQ36" s="34"/>
      <c r="CR36" s="34"/>
      <c r="CS36" s="34"/>
      <c r="CT36" s="34"/>
      <c r="CU36" s="34"/>
      <c r="CV36" s="34"/>
      <c r="CW36" s="34"/>
      <c r="CX36" s="34"/>
      <c r="CY36" s="34"/>
      <c r="CZ36" s="34"/>
      <c r="DA36" s="34"/>
      <c r="DB36" s="34"/>
      <c r="DC36" s="34"/>
      <c r="DD36" s="34"/>
      <c r="DE36" s="34"/>
      <c r="DF36" s="34"/>
      <c r="DG36" s="34"/>
      <c r="DH36" s="34"/>
      <c r="DI36" s="34"/>
      <c r="DJ36" s="34"/>
      <c r="DK36" s="34"/>
      <c r="DL36" s="34"/>
      <c r="DM36" s="34"/>
      <c r="DN36" s="34"/>
      <c r="DO36" s="34"/>
      <c r="DP36" s="34"/>
      <c r="DQ36" s="34"/>
      <c r="DR36" s="34"/>
      <c r="DS36" s="34"/>
      <c r="DT36" s="34"/>
      <c r="DU36" s="34"/>
      <c r="DV36" s="34"/>
      <c r="DW36" s="34"/>
      <c r="DX36" s="34"/>
      <c r="DY36" s="34"/>
      <c r="DZ36" s="34"/>
      <c r="EA36" s="34"/>
      <c r="EB36" s="34"/>
      <c r="EC36" s="34"/>
      <c r="ED36" s="34"/>
      <c r="EE36" s="34"/>
      <c r="EF36" s="34"/>
      <c r="EG36" s="34"/>
      <c r="EH36" s="34"/>
      <c r="EI36" s="34"/>
    </row>
    <row r="37" s="2" customFormat="1" ht="15.95" customHeight="1">
      <c r="B37" s="324"/>
      <c r="C37" s="304" t="s">
        <v>58</v>
      </c>
      <c r="D37" s="310">
        <v>75.253991291727140783744557330</v>
      </c>
      <c r="E37" s="134">
        <v>87.87046507899043755719502687</v>
      </c>
      <c r="F37" s="134">
        <v>67.608897126969416126042632070</v>
      </c>
      <c r="G37" s="134">
        <v>34.573724738660115247093876590</v>
      </c>
      <c r="H37" s="134">
        <v>111.30782262340450295498338226</v>
      </c>
      <c r="I37" s="134">
        <v>39.604120673494350271979378650</v>
      </c>
      <c r="J37" s="319">
        <v>108.05047755440474662949870973</v>
      </c>
      <c r="K37" s="134">
        <v>-24.208113910625297131784016360</v>
      </c>
      <c r="L37" s="135">
        <v>103.50818296482850666120317092</v>
      </c>
      <c r="M37" s="134">
        <v>-10.467845567435849987991465900</v>
      </c>
      <c r="N37" s="134">
        <v>104.38834347147189889329600468</v>
      </c>
      <c r="O37" s="311">
        <v>-15.346741548109217413132029810</v>
      </c>
      <c r="P37" s="319">
        <v>81.31229696946133690478241074</v>
      </c>
      <c r="Q37" s="134">
        <v>42.390568888120117624312349510</v>
      </c>
      <c r="R37" s="135">
        <v>69.98074093868618684832966931</v>
      </c>
      <c r="S37" s="134">
        <v>20.486755058630467417436002300</v>
      </c>
      <c r="T37" s="134">
        <v>116.19239219073619576144012337</v>
      </c>
      <c r="U37" s="311">
        <v>18.179437083240636088501454070</v>
      </c>
      <c r="W37" s="281"/>
      <c r="X37" s="281"/>
      <c r="Y37" s="281"/>
      <c r="Z37" s="281"/>
      <c r="AA37" s="281"/>
      <c r="AB37" s="281"/>
      <c r="AC37" s="281"/>
      <c r="AD37" s="281"/>
      <c r="AE37" s="281"/>
      <c r="AF37" s="281"/>
      <c r="AG37" s="281"/>
      <c r="AH37" s="281"/>
      <c r="AI37" s="281"/>
      <c r="AJ37" s="281"/>
      <c r="AK37" s="281"/>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c r="BL37" s="34"/>
      <c r="BM37" s="34"/>
      <c r="BN37" s="34"/>
      <c r="BO37" s="34"/>
      <c r="BP37" s="34"/>
      <c r="BQ37" s="34"/>
      <c r="BR37" s="34"/>
      <c r="BS37" s="34"/>
      <c r="BT37" s="34"/>
      <c r="BU37" s="34"/>
      <c r="BV37" s="34"/>
      <c r="BW37" s="34"/>
      <c r="BX37" s="34"/>
      <c r="BY37" s="34"/>
      <c r="BZ37" s="34"/>
      <c r="CA37" s="34"/>
      <c r="CB37" s="34"/>
      <c r="CC37" s="34"/>
      <c r="CD37" s="34"/>
      <c r="CE37" s="34"/>
      <c r="CF37" s="34"/>
      <c r="CG37" s="34"/>
      <c r="CH37" s="34"/>
      <c r="CI37" s="34"/>
      <c r="CJ37" s="34"/>
      <c r="CK37" s="34"/>
      <c r="CL37" s="34"/>
      <c r="CM37" s="34"/>
      <c r="CN37" s="34"/>
      <c r="CO37" s="34"/>
      <c r="CP37" s="34"/>
      <c r="CQ37" s="34"/>
      <c r="CR37" s="34"/>
      <c r="CS37" s="34"/>
      <c r="CT37" s="34"/>
      <c r="CU37" s="34"/>
      <c r="CV37" s="34"/>
      <c r="CW37" s="34"/>
      <c r="CX37" s="34"/>
      <c r="CY37" s="34"/>
      <c r="CZ37" s="34"/>
      <c r="DA37" s="34"/>
      <c r="DB37" s="34"/>
      <c r="DC37" s="34"/>
      <c r="DD37" s="34"/>
      <c r="DE37" s="34"/>
      <c r="DF37" s="34"/>
      <c r="DG37" s="34"/>
      <c r="DH37" s="34"/>
      <c r="DI37" s="34"/>
      <c r="DJ37" s="34"/>
      <c r="DK37" s="34"/>
      <c r="DL37" s="34"/>
      <c r="DM37" s="34"/>
      <c r="DN37" s="34"/>
      <c r="DO37" s="34"/>
      <c r="DP37" s="34"/>
      <c r="DQ37" s="34"/>
      <c r="DR37" s="34"/>
      <c r="DS37" s="34"/>
      <c r="DT37" s="34"/>
      <c r="DU37" s="34"/>
      <c r="DV37" s="34"/>
      <c r="DW37" s="34"/>
      <c r="DX37" s="34"/>
      <c r="DY37" s="34"/>
      <c r="DZ37" s="34"/>
      <c r="EA37" s="34"/>
      <c r="EB37" s="34"/>
      <c r="EC37" s="34"/>
      <c r="ED37" s="34"/>
      <c r="EE37" s="34"/>
      <c r="EF37" s="34"/>
      <c r="EG37" s="34"/>
      <c r="EH37" s="34"/>
      <c r="EI37" s="34"/>
    </row>
    <row r="38" s="2" customFormat="1" ht="15.95" customHeight="1">
      <c r="B38" s="324"/>
      <c r="C38" s="305" t="s">
        <v>44</v>
      </c>
      <c r="D38" s="312">
        <v>76.560232220609579100145137880</v>
      </c>
      <c r="E38" s="159">
        <v>30.407911001272201943219140880</v>
      </c>
      <c r="F38" s="159">
        <v>66.190917516218721037998146430</v>
      </c>
      <c r="G38" s="159">
        <v>21.174075330795585717544297690</v>
      </c>
      <c r="H38" s="159">
        <v>115.66576668445496478445337969</v>
      </c>
      <c r="I38" s="159">
        <v>7.6203062785396846568353768900</v>
      </c>
      <c r="J38" s="320">
        <v>108.29461926038157796905311727</v>
      </c>
      <c r="K38" s="159">
        <v>28.741859388175002857573626980</v>
      </c>
      <c r="L38" s="160">
        <v>107.02961006979965314294691859</v>
      </c>
      <c r="M38" s="159">
        <v>33.958265578605764823508817120</v>
      </c>
      <c r="N38" s="159">
        <v>101.18192450645848902951873420</v>
      </c>
      <c r="O38" s="313">
        <v>-3.894053246980070862455145900</v>
      </c>
      <c r="P38" s="320">
        <v>82.91061198817312391680046351</v>
      </c>
      <c r="Q38" s="159">
        <v>67.889569412408891131983287760</v>
      </c>
      <c r="R38" s="160">
        <v>70.843880919231614712412130918</v>
      </c>
      <c r="S38" s="159">
        <v>62.322689644137601711461622830</v>
      </c>
      <c r="T38" s="159">
        <v>117.03284872648163655693146520</v>
      </c>
      <c r="U38" s="313">
        <v>3.4295142474195110418826705300</v>
      </c>
      <c r="W38" s="281"/>
      <c r="X38" s="281"/>
      <c r="Y38" s="281"/>
      <c r="Z38" s="281"/>
      <c r="AA38" s="281"/>
      <c r="AB38" s="281"/>
      <c r="AC38" s="281"/>
      <c r="AD38" s="281"/>
      <c r="AE38" s="281"/>
      <c r="AF38" s="281"/>
      <c r="AG38" s="281"/>
      <c r="AH38" s="281"/>
      <c r="AI38" s="281"/>
      <c r="AJ38" s="281"/>
      <c r="AK38" s="281"/>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c r="BL38" s="34"/>
      <c r="BM38" s="34"/>
      <c r="BN38" s="34"/>
      <c r="BO38" s="34"/>
      <c r="BP38" s="34"/>
      <c r="BQ38" s="34"/>
      <c r="BR38" s="34"/>
      <c r="BS38" s="34"/>
      <c r="BT38" s="34"/>
      <c r="BU38" s="34"/>
      <c r="BV38" s="34"/>
      <c r="BW38" s="34"/>
      <c r="BX38" s="34"/>
      <c r="BY38" s="34"/>
      <c r="BZ38" s="34"/>
      <c r="CA38" s="34"/>
      <c r="CB38" s="34"/>
      <c r="CC38" s="34"/>
      <c r="CD38" s="34"/>
      <c r="CE38" s="34"/>
      <c r="CF38" s="34"/>
      <c r="CG38" s="34"/>
      <c r="CH38" s="34"/>
      <c r="CI38" s="34"/>
      <c r="CJ38" s="34"/>
      <c r="CK38" s="34"/>
      <c r="CL38" s="34"/>
      <c r="CM38" s="34"/>
      <c r="CN38" s="34"/>
      <c r="CO38" s="34"/>
      <c r="CP38" s="34"/>
      <c r="CQ38" s="34"/>
      <c r="CR38" s="34"/>
      <c r="CS38" s="34"/>
      <c r="CT38" s="34"/>
      <c r="CU38" s="34"/>
      <c r="CV38" s="34"/>
      <c r="CW38" s="34"/>
      <c r="CX38" s="34"/>
      <c r="CY38" s="34"/>
      <c r="CZ38" s="34"/>
      <c r="DA38" s="34"/>
      <c r="DB38" s="34"/>
      <c r="DC38" s="34"/>
      <c r="DD38" s="34"/>
      <c r="DE38" s="34"/>
      <c r="DF38" s="34"/>
      <c r="DG38" s="34"/>
      <c r="DH38" s="34"/>
      <c r="DI38" s="34"/>
      <c r="DJ38" s="34"/>
      <c r="DK38" s="34"/>
      <c r="DL38" s="34"/>
      <c r="DM38" s="34"/>
      <c r="DN38" s="34"/>
      <c r="DO38" s="34"/>
      <c r="DP38" s="34"/>
      <c r="DQ38" s="34"/>
      <c r="DR38" s="34"/>
      <c r="DS38" s="34"/>
      <c r="DT38" s="34"/>
      <c r="DU38" s="34"/>
      <c r="DV38" s="34"/>
      <c r="DW38" s="34"/>
      <c r="DX38" s="34"/>
      <c r="DY38" s="34"/>
      <c r="DZ38" s="34"/>
      <c r="EA38" s="34"/>
      <c r="EB38" s="34"/>
      <c r="EC38" s="34"/>
      <c r="ED38" s="34"/>
      <c r="EE38" s="34"/>
      <c r="EF38" s="34"/>
      <c r="EG38" s="34"/>
      <c r="EH38" s="34"/>
      <c r="EI38" s="34"/>
    </row>
    <row r="39" s="2" customFormat="1" ht="15.95" customHeight="1">
      <c r="B39" s="325"/>
      <c r="C39" s="306" t="s">
        <v>45</v>
      </c>
      <c r="D39" s="314">
        <v>75.253991291727140783744557330</v>
      </c>
      <c r="E39" s="315">
        <v>87.87046507899043755719502687</v>
      </c>
      <c r="F39" s="315">
        <v>67.608897126969416126042632070</v>
      </c>
      <c r="G39" s="315">
        <v>34.573724738660115247093876590</v>
      </c>
      <c r="H39" s="315">
        <v>111.30782262340450295498338226</v>
      </c>
      <c r="I39" s="315">
        <v>39.604120673494350271979378650</v>
      </c>
      <c r="J39" s="321">
        <v>108.05047755440474662949870973</v>
      </c>
      <c r="K39" s="315">
        <v>-24.208113910625297131784016360</v>
      </c>
      <c r="L39" s="322">
        <v>103.50818296482850666120317092</v>
      </c>
      <c r="M39" s="315">
        <v>-10.467845567435849987991465900</v>
      </c>
      <c r="N39" s="315">
        <v>104.38834347147189889329600468</v>
      </c>
      <c r="O39" s="316">
        <v>-15.346741548109217413132029810</v>
      </c>
      <c r="P39" s="321">
        <v>81.31229696946133690478241074</v>
      </c>
      <c r="Q39" s="315">
        <v>42.390568888120117624312349510</v>
      </c>
      <c r="R39" s="322">
        <v>69.98074093868618684832966931</v>
      </c>
      <c r="S39" s="315">
        <v>20.486755058630467417436002300</v>
      </c>
      <c r="T39" s="315">
        <v>116.19239219073619576144012337</v>
      </c>
      <c r="U39" s="316">
        <v>18.179437083240636088501454070</v>
      </c>
      <c r="W39" s="281"/>
      <c r="X39" s="281"/>
      <c r="Y39" s="281"/>
      <c r="Z39" s="281"/>
      <c r="AA39" s="281"/>
      <c r="AB39" s="281"/>
      <c r="AC39" s="281"/>
      <c r="AD39" s="281"/>
      <c r="AE39" s="281"/>
      <c r="AF39" s="281"/>
      <c r="AG39" s="281"/>
      <c r="AH39" s="281"/>
      <c r="AI39" s="281"/>
      <c r="AJ39" s="281"/>
      <c r="AK39" s="281"/>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c r="BL39" s="34"/>
      <c r="BM39" s="34"/>
      <c r="BN39" s="34"/>
      <c r="BO39" s="34"/>
      <c r="BP39" s="34"/>
      <c r="BQ39" s="34"/>
      <c r="BR39" s="34"/>
      <c r="BS39" s="34"/>
      <c r="BT39" s="34"/>
      <c r="BU39" s="34"/>
      <c r="BV39" s="34"/>
      <c r="BW39" s="34"/>
      <c r="BX39" s="34"/>
      <c r="BY39" s="34"/>
      <c r="BZ39" s="34"/>
      <c r="CA39" s="34"/>
      <c r="CB39" s="34"/>
      <c r="CC39" s="34"/>
      <c r="CD39" s="34"/>
      <c r="CE39" s="34"/>
      <c r="CF39" s="34"/>
      <c r="CG39" s="34"/>
      <c r="CH39" s="34"/>
      <c r="CI39" s="34"/>
      <c r="CJ39" s="34"/>
      <c r="CK39" s="34"/>
      <c r="CL39" s="34"/>
      <c r="CM39" s="34"/>
      <c r="CN39" s="34"/>
      <c r="CO39" s="34"/>
      <c r="CP39" s="34"/>
      <c r="CQ39" s="34"/>
      <c r="CR39" s="34"/>
      <c r="CS39" s="34"/>
      <c r="CT39" s="34"/>
      <c r="CU39" s="34"/>
      <c r="CV39" s="34"/>
      <c r="CW39" s="34"/>
      <c r="CX39" s="34"/>
      <c r="CY39" s="34"/>
      <c r="CZ39" s="34"/>
      <c r="DA39" s="34"/>
      <c r="DB39" s="34"/>
      <c r="DC39" s="34"/>
      <c r="DD39" s="34"/>
      <c r="DE39" s="34"/>
      <c r="DF39" s="34"/>
      <c r="DG39" s="34"/>
      <c r="DH39" s="34"/>
      <c r="DI39" s="34"/>
      <c r="DJ39" s="34"/>
      <c r="DK39" s="34"/>
      <c r="DL39" s="34"/>
      <c r="DM39" s="34"/>
      <c r="DN39" s="34"/>
      <c r="DO39" s="34"/>
      <c r="DP39" s="34"/>
      <c r="DQ39" s="34"/>
      <c r="DR39" s="34"/>
      <c r="DS39" s="34"/>
      <c r="DT39" s="34"/>
      <c r="DU39" s="34"/>
      <c r="DV39" s="34"/>
      <c r="DW39" s="34"/>
      <c r="DX39" s="34"/>
      <c r="DY39" s="34"/>
      <c r="DZ39" s="34"/>
      <c r="EA39" s="34"/>
      <c r="EB39" s="34"/>
      <c r="EC39" s="34"/>
      <c r="ED39" s="34"/>
      <c r="EE39" s="34"/>
      <c r="EF39" s="34"/>
      <c r="EG39" s="34"/>
      <c r="EH39" s="34"/>
      <c r="EI39" s="34"/>
    </row>
    <row r="40" s="2" customFormat="1" ht="5.1" customHeight="1">
      <c r="B40" s="54"/>
      <c r="C40" s="297"/>
      <c r="D40" s="159"/>
      <c r="E40" s="159"/>
      <c r="F40" s="159"/>
      <c r="G40" s="159"/>
      <c r="H40" s="159"/>
      <c r="I40" s="159"/>
      <c r="J40" s="160"/>
      <c r="K40" s="159"/>
      <c r="L40" s="160"/>
      <c r="M40" s="159"/>
      <c r="N40" s="159"/>
      <c r="O40" s="159"/>
      <c r="P40" s="160"/>
      <c r="Q40" s="159"/>
      <c r="R40" s="160"/>
      <c r="S40" s="159"/>
      <c r="T40" s="159"/>
      <c r="U40" s="159"/>
      <c r="W40" s="281"/>
      <c r="X40" s="281"/>
      <c r="Y40" s="281"/>
      <c r="Z40" s="281"/>
      <c r="AA40" s="281"/>
      <c r="AB40" s="281"/>
      <c r="AC40" s="281"/>
      <c r="AD40" s="281"/>
      <c r="AE40" s="281"/>
      <c r="AF40" s="281"/>
      <c r="AG40" s="281"/>
      <c r="AH40" s="281"/>
      <c r="AI40" s="281"/>
      <c r="AJ40" s="281"/>
      <c r="AK40" s="281"/>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c r="BL40" s="34"/>
      <c r="BM40" s="34"/>
      <c r="BN40" s="34"/>
      <c r="BO40" s="34"/>
      <c r="BP40" s="34"/>
      <c r="BQ40" s="34"/>
      <c r="BR40" s="34"/>
      <c r="BS40" s="34"/>
      <c r="BT40" s="34"/>
      <c r="BU40" s="34"/>
      <c r="BV40" s="34"/>
      <c r="BW40" s="34"/>
      <c r="BX40" s="34"/>
      <c r="BY40" s="34"/>
      <c r="BZ40" s="34"/>
      <c r="CA40" s="34"/>
      <c r="CB40" s="34"/>
      <c r="CC40" s="34"/>
      <c r="CD40" s="34"/>
      <c r="CE40" s="34"/>
      <c r="CF40" s="34"/>
      <c r="CG40" s="34"/>
      <c r="CH40" s="34"/>
      <c r="CI40" s="34"/>
      <c r="CJ40" s="34"/>
      <c r="CK40" s="34"/>
      <c r="CL40" s="34"/>
      <c r="CM40" s="34"/>
      <c r="CN40" s="34"/>
      <c r="CO40" s="34"/>
      <c r="CP40" s="34"/>
      <c r="CQ40" s="34"/>
      <c r="CR40" s="34"/>
      <c r="CS40" s="34"/>
      <c r="CT40" s="34"/>
      <c r="CU40" s="34"/>
      <c r="CV40" s="34"/>
      <c r="CW40" s="34"/>
      <c r="CX40" s="34"/>
      <c r="CY40" s="34"/>
      <c r="CZ40" s="34"/>
      <c r="DA40" s="34"/>
      <c r="DB40" s="34"/>
      <c r="DC40" s="34"/>
      <c r="DD40" s="34"/>
      <c r="DE40" s="34"/>
      <c r="DF40" s="34"/>
      <c r="DG40" s="34"/>
      <c r="DH40" s="34"/>
      <c r="DI40" s="34"/>
      <c r="DJ40" s="34"/>
      <c r="DK40" s="34"/>
      <c r="DL40" s="34"/>
      <c r="DM40" s="34"/>
      <c r="DN40" s="34"/>
      <c r="DO40" s="34"/>
      <c r="DP40" s="34"/>
      <c r="DQ40" s="34"/>
      <c r="DR40" s="34"/>
      <c r="DS40" s="34"/>
      <c r="DT40" s="34"/>
      <c r="DU40" s="34"/>
      <c r="DV40" s="34"/>
      <c r="DW40" s="34"/>
      <c r="DX40" s="34"/>
      <c r="DY40" s="34"/>
      <c r="DZ40" s="34"/>
      <c r="EA40" s="34"/>
      <c r="EB40" s="34"/>
      <c r="EC40" s="34"/>
      <c r="ED40" s="34"/>
      <c r="EE40" s="34"/>
      <c r="EF40" s="34"/>
      <c r="EG40" s="34"/>
      <c r="EH40" s="34"/>
      <c r="EI40" s="34"/>
    </row>
    <row r="41" s="9" customFormat="1" ht="5.1" customHeight="1">
      <c r="B41" s="54"/>
      <c r="C41" s="297"/>
      <c r="D41" s="159"/>
      <c r="E41" s="159"/>
      <c r="F41" s="159"/>
      <c r="G41" s="159"/>
      <c r="H41" s="159"/>
      <c r="I41" s="159"/>
      <c r="J41" s="160"/>
      <c r="K41" s="159"/>
      <c r="L41" s="160"/>
      <c r="M41" s="159"/>
      <c r="N41" s="159"/>
      <c r="O41" s="159"/>
      <c r="P41" s="160"/>
      <c r="Q41" s="159"/>
      <c r="R41" s="160"/>
      <c r="S41" s="159"/>
      <c r="T41" s="159"/>
      <c r="U41" s="159"/>
      <c r="W41" s="281"/>
      <c r="X41" s="281"/>
      <c r="Y41" s="281"/>
      <c r="Z41" s="281"/>
      <c r="AA41" s="281"/>
      <c r="AB41" s="281"/>
      <c r="AC41" s="281"/>
      <c r="AD41" s="281"/>
      <c r="AE41" s="281"/>
      <c r="AF41" s="281"/>
      <c r="AG41" s="281"/>
      <c r="AH41" s="281"/>
      <c r="AI41" s="281"/>
      <c r="AJ41" s="281"/>
      <c r="AK41" s="281"/>
      <c r="AL41" s="54"/>
      <c r="AM41" s="54"/>
      <c r="AN41" s="54"/>
      <c r="AO41" s="54"/>
      <c r="AP41" s="54"/>
      <c r="AQ41" s="54"/>
      <c r="AR41" s="54"/>
      <c r="AS41" s="54"/>
      <c r="AT41" s="54"/>
      <c r="AU41" s="54"/>
      <c r="AV41" s="54"/>
      <c r="AW41" s="54"/>
      <c r="AX41" s="54"/>
      <c r="AY41" s="54"/>
      <c r="AZ41" s="54"/>
      <c r="BA41" s="54"/>
      <c r="BB41" s="54"/>
      <c r="BC41" s="54"/>
      <c r="BD41" s="54"/>
      <c r="BE41" s="54"/>
      <c r="BF41" s="54"/>
      <c r="BG41" s="54"/>
      <c r="BH41" s="54"/>
      <c r="BI41" s="54"/>
      <c r="BJ41" s="54"/>
      <c r="BK41" s="54"/>
      <c r="BL41" s="54"/>
      <c r="BM41" s="54"/>
      <c r="BN41" s="54"/>
      <c r="BO41" s="54"/>
      <c r="BP41" s="54"/>
      <c r="BQ41" s="54"/>
      <c r="BR41" s="54"/>
      <c r="BS41" s="54"/>
      <c r="BT41" s="54"/>
      <c r="BU41" s="54"/>
      <c r="BV41" s="54"/>
      <c r="BW41" s="54"/>
      <c r="BX41" s="54"/>
      <c r="BY41" s="54"/>
      <c r="BZ41" s="54"/>
      <c r="CA41" s="54"/>
      <c r="CB41" s="54"/>
      <c r="CC41" s="54"/>
      <c r="CD41" s="54"/>
      <c r="CE41" s="54"/>
      <c r="CF41" s="54"/>
      <c r="CG41" s="54"/>
      <c r="CH41" s="54"/>
      <c r="CI41" s="54"/>
      <c r="CJ41" s="54"/>
      <c r="CK41" s="54"/>
      <c r="CL41" s="54"/>
      <c r="CM41" s="54"/>
      <c r="CN41" s="54"/>
      <c r="CO41" s="54"/>
      <c r="CP41" s="54"/>
      <c r="CQ41" s="54"/>
      <c r="CR41" s="54"/>
      <c r="CS41" s="54"/>
      <c r="CT41" s="54"/>
      <c r="CU41" s="54"/>
      <c r="CV41" s="54"/>
      <c r="CW41" s="54"/>
      <c r="CX41" s="54"/>
      <c r="CY41" s="54"/>
      <c r="CZ41" s="54"/>
      <c r="DA41" s="54"/>
      <c r="DB41" s="54"/>
      <c r="DC41" s="54"/>
      <c r="DD41" s="54"/>
      <c r="DE41" s="54"/>
      <c r="DF41" s="54"/>
      <c r="DG41" s="54"/>
      <c r="DH41" s="54"/>
      <c r="DI41" s="54"/>
      <c r="DJ41" s="54"/>
      <c r="DK41" s="54"/>
      <c r="DL41" s="54"/>
      <c r="DM41" s="54"/>
      <c r="DN41" s="54"/>
      <c r="DO41" s="54"/>
      <c r="DP41" s="54"/>
      <c r="DQ41" s="54"/>
      <c r="DR41" s="54"/>
      <c r="DS41" s="54"/>
      <c r="DT41" s="54"/>
      <c r="DU41" s="54"/>
      <c r="DV41" s="54"/>
      <c r="DW41" s="54"/>
      <c r="DX41" s="54"/>
      <c r="DY41" s="54"/>
      <c r="DZ41" s="54"/>
      <c r="EA41" s="54"/>
      <c r="EB41" s="54"/>
      <c r="EC41" s="54"/>
      <c r="ED41" s="54"/>
      <c r="EE41" s="54"/>
      <c r="EF41" s="54"/>
      <c r="EG41" s="54"/>
      <c r="EH41" s="54"/>
      <c r="EI41" s="54"/>
    </row>
    <row r="42" s="2" customFormat="1" ht="15.95" customHeight="1">
      <c r="B42" s="323" t="s">
        <v>49</v>
      </c>
      <c r="C42" s="303" t="s">
        <v>42</v>
      </c>
      <c r="D42" s="307">
        <v>64.716981132075471698113207550</v>
      </c>
      <c r="E42" s="308">
        <v>14.333333333344766666666667820</v>
      </c>
      <c r="F42" s="308">
        <v>72.530120481927710843373493980</v>
      </c>
      <c r="G42" s="308">
        <v>56.934306569273517121697662940</v>
      </c>
      <c r="H42" s="308">
        <v>89.22773146116717858709960509</v>
      </c>
      <c r="I42" s="308">
        <v>-27.145736434106824273092369440</v>
      </c>
      <c r="J42" s="317">
        <v>127.02581224735092347101147249</v>
      </c>
      <c r="K42" s="308">
        <v>57.278950695251934158677987560</v>
      </c>
      <c r="L42" s="318">
        <v>111.12784835376106272053450114</v>
      </c>
      <c r="M42" s="308">
        <v>35.521718348398360692182905330</v>
      </c>
      <c r="N42" s="308">
        <v>114.30601251540546240312863616</v>
      </c>
      <c r="O42" s="309">
        <v>16.054424790369663165362385660</v>
      </c>
      <c r="P42" s="317">
        <v>82.20727094498371085010742465</v>
      </c>
      <c r="Q42" s="308">
        <v>79.82226696154169142969423707</v>
      </c>
      <c r="R42" s="318">
        <v>80.6011622999568189852551442</v>
      </c>
      <c r="S42" s="308">
        <v>112.68006894093741947881598464</v>
      </c>
      <c r="T42" s="308">
        <v>101.99266189121413242508208935</v>
      </c>
      <c r="U42" s="309">
        <v>-15.449403483335204837877024510</v>
      </c>
      <c r="W42" s="281"/>
      <c r="X42" s="281"/>
      <c r="Y42" s="281"/>
      <c r="Z42" s="281"/>
      <c r="AA42" s="281"/>
      <c r="AB42" s="281"/>
      <c r="AC42" s="281"/>
      <c r="AD42" s="281"/>
      <c r="AE42" s="281"/>
      <c r="AF42" s="281"/>
      <c r="AG42" s="281"/>
      <c r="AH42" s="281"/>
      <c r="AI42" s="281"/>
      <c r="AJ42" s="281"/>
      <c r="AK42" s="281"/>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c r="BL42" s="34"/>
      <c r="BM42" s="34"/>
      <c r="BN42" s="34"/>
      <c r="BO42" s="34"/>
      <c r="BP42" s="34"/>
      <c r="BQ42" s="34"/>
      <c r="BR42" s="34"/>
      <c r="BS42" s="34"/>
      <c r="BT42" s="34"/>
      <c r="BU42" s="34"/>
      <c r="BV42" s="34"/>
      <c r="BW42" s="34"/>
      <c r="BX42" s="34"/>
      <c r="BY42" s="34"/>
      <c r="BZ42" s="34"/>
      <c r="CA42" s="34"/>
      <c r="CB42" s="34"/>
      <c r="CC42" s="34"/>
      <c r="CD42" s="34"/>
      <c r="CE42" s="34"/>
      <c r="CF42" s="34"/>
      <c r="CG42" s="34"/>
      <c r="CH42" s="34"/>
      <c r="CI42" s="34"/>
      <c r="CJ42" s="34"/>
      <c r="CK42" s="34"/>
      <c r="CL42" s="34"/>
      <c r="CM42" s="34"/>
      <c r="CN42" s="34"/>
      <c r="CO42" s="34"/>
      <c r="CP42" s="34"/>
      <c r="CQ42" s="34"/>
      <c r="CR42" s="34"/>
      <c r="CS42" s="34"/>
      <c r="CT42" s="34"/>
      <c r="CU42" s="34"/>
      <c r="CV42" s="34"/>
      <c r="CW42" s="34"/>
      <c r="CX42" s="34"/>
      <c r="CY42" s="34"/>
      <c r="CZ42" s="34"/>
      <c r="DA42" s="34"/>
      <c r="DB42" s="34"/>
      <c r="DC42" s="34"/>
      <c r="DD42" s="34"/>
      <c r="DE42" s="34"/>
      <c r="DF42" s="34"/>
      <c r="DG42" s="34"/>
      <c r="DH42" s="34"/>
      <c r="DI42" s="34"/>
      <c r="DJ42" s="34"/>
      <c r="DK42" s="34"/>
      <c r="DL42" s="34"/>
      <c r="DM42" s="34"/>
      <c r="DN42" s="34"/>
      <c r="DO42" s="34"/>
      <c r="DP42" s="34"/>
      <c r="DQ42" s="34"/>
      <c r="DR42" s="34"/>
      <c r="DS42" s="34"/>
      <c r="DT42" s="34"/>
      <c r="DU42" s="34"/>
      <c r="DV42" s="34"/>
      <c r="DW42" s="34"/>
      <c r="DX42" s="34"/>
      <c r="DY42" s="34"/>
      <c r="DZ42" s="34"/>
      <c r="EA42" s="34"/>
      <c r="EB42" s="34"/>
      <c r="EC42" s="34"/>
      <c r="ED42" s="34"/>
      <c r="EE42" s="34"/>
      <c r="EF42" s="34"/>
      <c r="EG42" s="34"/>
      <c r="EH42" s="34"/>
      <c r="EI42" s="34"/>
    </row>
    <row r="43" s="2" customFormat="1" ht="15.95" customHeight="1">
      <c r="B43" s="324"/>
      <c r="C43" s="304" t="s">
        <v>58</v>
      </c>
      <c r="D43" s="310">
        <v>73.185776487663280116110304790</v>
      </c>
      <c r="E43" s="134">
        <v>83.51349602969694366252866148</v>
      </c>
      <c r="F43" s="134">
        <v>66.515291936978683966635773860</v>
      </c>
      <c r="G43" s="134">
        <v>32.432978474164545954746128010</v>
      </c>
      <c r="H43" s="134">
        <v>110.02849774305236065944408370</v>
      </c>
      <c r="I43" s="134">
        <v>38.570844017874249582525339770</v>
      </c>
      <c r="J43" s="319">
        <v>108.7873671221994279461909562</v>
      </c>
      <c r="K43" s="134">
        <v>-17.502582970699125403639726160</v>
      </c>
      <c r="L43" s="135">
        <v>103.70777477365267363873782257</v>
      </c>
      <c r="M43" s="134">
        <v>-7.0790609113408815198927489500</v>
      </c>
      <c r="N43" s="134">
        <v>104.89798605710441169262032052</v>
      </c>
      <c r="O43" s="311">
        <v>-11.217624532828187198965628110</v>
      </c>
      <c r="P43" s="319">
        <v>79.61687934886656247005339574</v>
      </c>
      <c r="Q43" s="134">
        <v>51.393894124625822077432704130</v>
      </c>
      <c r="R43" s="135">
        <v>68.981529152039410445340255107</v>
      </c>
      <c r="S43" s="134">
        <v>23.057967261166126163827829910</v>
      </c>
      <c r="T43" s="134">
        <v>115.41767822134850758761124029</v>
      </c>
      <c r="U43" s="311">
        <v>23.026487023942015028769163580</v>
      </c>
      <c r="W43" s="281"/>
      <c r="X43" s="281"/>
      <c r="Y43" s="281"/>
      <c r="Z43" s="281"/>
      <c r="AA43" s="281"/>
      <c r="AB43" s="281"/>
      <c r="AC43" s="281"/>
      <c r="AD43" s="281"/>
      <c r="AE43" s="281"/>
      <c r="AF43" s="281"/>
      <c r="AG43" s="281"/>
      <c r="AH43" s="281"/>
      <c r="AI43" s="281"/>
      <c r="AJ43" s="281"/>
      <c r="AK43" s="281"/>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c r="BL43" s="34"/>
      <c r="BM43" s="34"/>
      <c r="BN43" s="34"/>
      <c r="BO43" s="34"/>
      <c r="BP43" s="34"/>
      <c r="BQ43" s="34"/>
      <c r="BR43" s="34"/>
      <c r="BS43" s="34"/>
      <c r="BT43" s="34"/>
      <c r="BU43" s="34"/>
      <c r="BV43" s="34"/>
      <c r="BW43" s="34"/>
      <c r="BX43" s="34"/>
      <c r="BY43" s="34"/>
      <c r="BZ43" s="34"/>
      <c r="CA43" s="34"/>
      <c r="CB43" s="34"/>
      <c r="CC43" s="34"/>
      <c r="CD43" s="34"/>
      <c r="CE43" s="34"/>
      <c r="CF43" s="34"/>
      <c r="CG43" s="34"/>
      <c r="CH43" s="34"/>
      <c r="CI43" s="34"/>
      <c r="CJ43" s="34"/>
      <c r="CK43" s="34"/>
      <c r="CL43" s="34"/>
      <c r="CM43" s="34"/>
      <c r="CN43" s="34"/>
      <c r="CO43" s="34"/>
      <c r="CP43" s="34"/>
      <c r="CQ43" s="34"/>
      <c r="CR43" s="34"/>
      <c r="CS43" s="34"/>
      <c r="CT43" s="34"/>
      <c r="CU43" s="34"/>
      <c r="CV43" s="34"/>
      <c r="CW43" s="34"/>
      <c r="CX43" s="34"/>
      <c r="CY43" s="34"/>
      <c r="CZ43" s="34"/>
      <c r="DA43" s="34"/>
      <c r="DB43" s="34"/>
      <c r="DC43" s="34"/>
      <c r="DD43" s="34"/>
      <c r="DE43" s="34"/>
      <c r="DF43" s="34"/>
      <c r="DG43" s="34"/>
      <c r="DH43" s="34"/>
      <c r="DI43" s="34"/>
      <c r="DJ43" s="34"/>
      <c r="DK43" s="34"/>
      <c r="DL43" s="34"/>
      <c r="DM43" s="34"/>
      <c r="DN43" s="34"/>
      <c r="DO43" s="34"/>
      <c r="DP43" s="34"/>
      <c r="DQ43" s="34"/>
      <c r="DR43" s="34"/>
      <c r="DS43" s="34"/>
      <c r="DT43" s="34"/>
      <c r="DU43" s="34"/>
      <c r="DV43" s="34"/>
      <c r="DW43" s="34"/>
      <c r="DX43" s="34"/>
      <c r="DY43" s="34"/>
      <c r="DZ43" s="34"/>
      <c r="EA43" s="34"/>
      <c r="EB43" s="34"/>
      <c r="EC43" s="34"/>
      <c r="ED43" s="34"/>
      <c r="EE43" s="34"/>
      <c r="EF43" s="34"/>
      <c r="EG43" s="34"/>
      <c r="EH43" s="34"/>
      <c r="EI43" s="34"/>
    </row>
    <row r="44" s="2" customFormat="1" ht="15.95" customHeight="1">
      <c r="B44" s="324"/>
      <c r="C44" s="305" t="s">
        <v>44</v>
      </c>
      <c r="D44" s="312">
        <v>72.206095791001451378809869380</v>
      </c>
      <c r="E44" s="159">
        <v>19.591346153778883713942345540</v>
      </c>
      <c r="F44" s="159">
        <v>63.836886005560704355885078780</v>
      </c>
      <c r="G44" s="159">
        <v>14.543640423904637090792458830</v>
      </c>
      <c r="H44" s="159">
        <v>113.11030394670523524642254509</v>
      </c>
      <c r="I44" s="159">
        <v>4.4067970175623667959356708800</v>
      </c>
      <c r="J44" s="320">
        <v>110.66417447320740376940395482</v>
      </c>
      <c r="K44" s="159">
        <v>32.678902610234813095261119440</v>
      </c>
      <c r="L44" s="160">
        <v>104.93438048354007346225088612</v>
      </c>
      <c r="M44" s="159">
        <v>28.511250568117075006014680810</v>
      </c>
      <c r="N44" s="159">
        <v>105.46035909609825294872555394</v>
      </c>
      <c r="O44" s="313">
        <v>3.2430250453912950886513785100</v>
      </c>
      <c r="P44" s="320">
        <v>79.90627982644511375221838538</v>
      </c>
      <c r="Q44" s="159">
        <v>58.672485693944352716239391950</v>
      </c>
      <c r="R44" s="160">
        <v>66.986840849918816126782586061</v>
      </c>
      <c r="S44" s="159">
        <v>47.201464754999407132056918580</v>
      </c>
      <c r="T44" s="159">
        <v>119.28653271688353576044885107</v>
      </c>
      <c r="U44" s="313">
        <v>7.7927355939739493189097332600</v>
      </c>
      <c r="W44" s="281"/>
      <c r="X44" s="281"/>
      <c r="Y44" s="281"/>
      <c r="Z44" s="281"/>
      <c r="AA44" s="281"/>
      <c r="AB44" s="281"/>
      <c r="AC44" s="281"/>
      <c r="AD44" s="281"/>
      <c r="AE44" s="281"/>
      <c r="AF44" s="281"/>
      <c r="AG44" s="281"/>
      <c r="AH44" s="281"/>
      <c r="AI44" s="281"/>
      <c r="AJ44" s="281"/>
      <c r="AK44" s="281"/>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c r="BL44" s="34"/>
      <c r="BM44" s="34"/>
      <c r="BN44" s="34"/>
      <c r="BO44" s="34"/>
      <c r="BP44" s="34"/>
      <c r="BQ44" s="34"/>
      <c r="BR44" s="34"/>
      <c r="BS44" s="34"/>
      <c r="BT44" s="34"/>
      <c r="BU44" s="34"/>
      <c r="BV44" s="34"/>
      <c r="BW44" s="34"/>
      <c r="BX44" s="34"/>
      <c r="BY44" s="34"/>
      <c r="BZ44" s="34"/>
      <c r="CA44" s="34"/>
      <c r="CB44" s="34"/>
      <c r="CC44" s="34"/>
      <c r="CD44" s="34"/>
      <c r="CE44" s="34"/>
      <c r="CF44" s="34"/>
      <c r="CG44" s="34"/>
      <c r="CH44" s="34"/>
      <c r="CI44" s="34"/>
      <c r="CJ44" s="34"/>
      <c r="CK44" s="34"/>
      <c r="CL44" s="34"/>
      <c r="CM44" s="34"/>
      <c r="CN44" s="34"/>
      <c r="CO44" s="34"/>
      <c r="CP44" s="34"/>
      <c r="CQ44" s="34"/>
      <c r="CR44" s="34"/>
      <c r="CS44" s="34"/>
      <c r="CT44" s="34"/>
      <c r="CU44" s="34"/>
      <c r="CV44" s="34"/>
      <c r="CW44" s="34"/>
      <c r="CX44" s="34"/>
      <c r="CY44" s="34"/>
      <c r="CZ44" s="34"/>
      <c r="DA44" s="34"/>
      <c r="DB44" s="34"/>
      <c r="DC44" s="34"/>
      <c r="DD44" s="34"/>
      <c r="DE44" s="34"/>
      <c r="DF44" s="34"/>
      <c r="DG44" s="34"/>
      <c r="DH44" s="34"/>
      <c r="DI44" s="34"/>
      <c r="DJ44" s="34"/>
      <c r="DK44" s="34"/>
      <c r="DL44" s="34"/>
      <c r="DM44" s="34"/>
      <c r="DN44" s="34"/>
      <c r="DO44" s="34"/>
      <c r="DP44" s="34"/>
      <c r="DQ44" s="34"/>
      <c r="DR44" s="34"/>
      <c r="DS44" s="34"/>
      <c r="DT44" s="34"/>
      <c r="DU44" s="34"/>
      <c r="DV44" s="34"/>
      <c r="DW44" s="34"/>
      <c r="DX44" s="34"/>
      <c r="DY44" s="34"/>
      <c r="DZ44" s="34"/>
      <c r="EA44" s="34"/>
      <c r="EB44" s="34"/>
      <c r="EC44" s="34"/>
      <c r="ED44" s="34"/>
      <c r="EE44" s="34"/>
      <c r="EF44" s="34"/>
      <c r="EG44" s="34"/>
      <c r="EH44" s="34"/>
      <c r="EI44" s="34"/>
    </row>
    <row r="45" s="2" customFormat="1" ht="15.95" customHeight="1">
      <c r="B45" s="325"/>
      <c r="C45" s="306" t="s">
        <v>45</v>
      </c>
      <c r="D45" s="314">
        <v>73.185776487663280116110304790</v>
      </c>
      <c r="E45" s="315">
        <v>83.51349602969694366252866148</v>
      </c>
      <c r="F45" s="315">
        <v>66.515291936978683966635773860</v>
      </c>
      <c r="G45" s="315">
        <v>32.432978474164545954746128010</v>
      </c>
      <c r="H45" s="315">
        <v>110.02849774305236065944408370</v>
      </c>
      <c r="I45" s="315">
        <v>38.570844017874249582525339770</v>
      </c>
      <c r="J45" s="321">
        <v>108.7873671221994279461909562</v>
      </c>
      <c r="K45" s="315">
        <v>-17.502582970699125403639726160</v>
      </c>
      <c r="L45" s="322">
        <v>103.70777477365267363873782257</v>
      </c>
      <c r="M45" s="315">
        <v>-7.0790609113408815198927489500</v>
      </c>
      <c r="N45" s="315">
        <v>104.89798605710441169262032052</v>
      </c>
      <c r="O45" s="316">
        <v>-11.217624532828187198965628110</v>
      </c>
      <c r="P45" s="321">
        <v>79.61687934886656247005339574</v>
      </c>
      <c r="Q45" s="315">
        <v>51.393894124625822077432704130</v>
      </c>
      <c r="R45" s="322">
        <v>68.981529152039410445340255107</v>
      </c>
      <c r="S45" s="315">
        <v>23.057967261166126163827829910</v>
      </c>
      <c r="T45" s="315">
        <v>115.41767822134850758761124029</v>
      </c>
      <c r="U45" s="316">
        <v>23.026487023942015028769163580</v>
      </c>
      <c r="W45" s="281"/>
      <c r="X45" s="281"/>
      <c r="Y45" s="281"/>
      <c r="Z45" s="281"/>
      <c r="AA45" s="281"/>
      <c r="AB45" s="281"/>
      <c r="AC45" s="281"/>
      <c r="AD45" s="281"/>
      <c r="AE45" s="281"/>
      <c r="AF45" s="281"/>
      <c r="AG45" s="281"/>
      <c r="AH45" s="281"/>
      <c r="AI45" s="281"/>
      <c r="AJ45" s="281"/>
      <c r="AK45" s="281"/>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c r="BL45" s="34"/>
      <c r="BM45" s="34"/>
      <c r="BN45" s="34"/>
      <c r="BO45" s="34"/>
      <c r="BP45" s="34"/>
      <c r="BQ45" s="34"/>
      <c r="BR45" s="34"/>
      <c r="BS45" s="34"/>
      <c r="BT45" s="34"/>
      <c r="BU45" s="34"/>
      <c r="BV45" s="34"/>
      <c r="BW45" s="34"/>
      <c r="BX45" s="34"/>
      <c r="BY45" s="34"/>
      <c r="BZ45" s="34"/>
      <c r="CA45" s="34"/>
      <c r="CB45" s="34"/>
      <c r="CC45" s="34"/>
      <c r="CD45" s="34"/>
      <c r="CE45" s="34"/>
      <c r="CF45" s="34"/>
      <c r="CG45" s="34"/>
      <c r="CH45" s="34"/>
      <c r="CI45" s="34"/>
      <c r="CJ45" s="34"/>
      <c r="CK45" s="34"/>
      <c r="CL45" s="34"/>
      <c r="CM45" s="34"/>
      <c r="CN45" s="34"/>
      <c r="CO45" s="34"/>
      <c r="CP45" s="34"/>
      <c r="CQ45" s="34"/>
      <c r="CR45" s="34"/>
      <c r="CS45" s="34"/>
      <c r="CT45" s="34"/>
      <c r="CU45" s="34"/>
      <c r="CV45" s="34"/>
      <c r="CW45" s="34"/>
      <c r="CX45" s="34"/>
      <c r="CY45" s="34"/>
      <c r="CZ45" s="34"/>
      <c r="DA45" s="34"/>
      <c r="DB45" s="34"/>
      <c r="DC45" s="34"/>
      <c r="DD45" s="34"/>
      <c r="DE45" s="34"/>
      <c r="DF45" s="34"/>
      <c r="DG45" s="34"/>
      <c r="DH45" s="34"/>
      <c r="DI45" s="34"/>
      <c r="DJ45" s="34"/>
      <c r="DK45" s="34"/>
      <c r="DL45" s="34"/>
      <c r="DM45" s="34"/>
      <c r="DN45" s="34"/>
      <c r="DO45" s="34"/>
      <c r="DP45" s="34"/>
      <c r="DQ45" s="34"/>
      <c r="DR45" s="34"/>
      <c r="DS45" s="34"/>
      <c r="DT45" s="34"/>
      <c r="DU45" s="34"/>
      <c r="DV45" s="34"/>
      <c r="DW45" s="34"/>
      <c r="DX45" s="34"/>
      <c r="DY45" s="34"/>
      <c r="DZ45" s="34"/>
      <c r="EA45" s="34"/>
      <c r="EB45" s="34"/>
      <c r="EC45" s="34"/>
      <c r="ED45" s="34"/>
      <c r="EE45" s="34"/>
      <c r="EF45" s="34"/>
      <c r="EG45" s="34"/>
      <c r="EH45" s="34"/>
      <c r="EI45" s="34"/>
    </row>
    <row r="46" s="2" customFormat="1" ht="5.1" customHeight="1">
      <c r="A46" s="54"/>
      <c r="B46" s="54"/>
      <c r="C46" s="297"/>
      <c r="D46" s="159"/>
      <c r="E46" s="159"/>
      <c r="F46" s="159"/>
      <c r="G46" s="159"/>
      <c r="H46" s="159"/>
      <c r="I46" s="159"/>
      <c r="J46" s="160"/>
      <c r="K46" s="159"/>
      <c r="L46" s="160"/>
      <c r="M46" s="159"/>
      <c r="N46" s="159"/>
      <c r="O46" s="159"/>
      <c r="P46" s="160"/>
      <c r="Q46" s="159"/>
      <c r="R46" s="160"/>
      <c r="S46" s="159"/>
      <c r="T46" s="159"/>
      <c r="U46" s="159"/>
      <c r="W46" s="281"/>
      <c r="X46" s="281"/>
      <c r="Y46" s="281"/>
      <c r="Z46" s="281"/>
      <c r="AA46" s="281"/>
      <c r="AB46" s="281"/>
      <c r="AC46" s="281"/>
      <c r="AD46" s="281"/>
      <c r="AE46" s="281"/>
      <c r="AF46" s="281"/>
      <c r="AG46" s="281"/>
      <c r="AH46" s="281"/>
      <c r="AI46" s="281"/>
      <c r="AJ46" s="281"/>
      <c r="AK46" s="281"/>
      <c r="AL46" s="34"/>
      <c r="AM46" s="34"/>
      <c r="AN46" s="34"/>
      <c r="AO46" s="34"/>
      <c r="AP46" s="34"/>
      <c r="AQ46" s="34"/>
      <c r="AR46" s="34"/>
      <c r="AS46" s="34"/>
      <c r="AT46" s="34"/>
      <c r="AU46" s="34"/>
      <c r="AV46" s="34"/>
      <c r="AW46" s="34"/>
      <c r="AX46" s="34"/>
      <c r="AY46" s="34"/>
      <c r="AZ46" s="34"/>
      <c r="BA46" s="34"/>
      <c r="BB46" s="34"/>
      <c r="BC46" s="34"/>
      <c r="BD46" s="34"/>
      <c r="BE46" s="34"/>
      <c r="BF46" s="34"/>
      <c r="BG46" s="34"/>
      <c r="BH46" s="34"/>
      <c r="BI46" s="34"/>
      <c r="BJ46" s="34"/>
      <c r="BK46" s="34"/>
      <c r="BL46" s="34"/>
      <c r="BM46" s="34"/>
      <c r="BN46" s="34"/>
      <c r="BO46" s="34"/>
      <c r="BP46" s="34"/>
      <c r="BQ46" s="34"/>
      <c r="BR46" s="34"/>
      <c r="BS46" s="34"/>
      <c r="BT46" s="34"/>
      <c r="BU46" s="34"/>
      <c r="BV46" s="34"/>
      <c r="BW46" s="34"/>
      <c r="BX46" s="34"/>
      <c r="BY46" s="34"/>
      <c r="BZ46" s="34"/>
      <c r="CA46" s="34"/>
      <c r="CB46" s="34"/>
      <c r="CC46" s="34"/>
      <c r="CD46" s="34"/>
      <c r="CE46" s="34"/>
      <c r="CF46" s="34"/>
      <c r="CG46" s="34"/>
      <c r="CH46" s="34"/>
      <c r="CI46" s="34"/>
      <c r="CJ46" s="34"/>
      <c r="CK46" s="34"/>
      <c r="CL46" s="34"/>
      <c r="CM46" s="34"/>
      <c r="CN46" s="34"/>
      <c r="CO46" s="34"/>
      <c r="CP46" s="34"/>
      <c r="CQ46" s="34"/>
      <c r="CR46" s="34"/>
      <c r="CS46" s="34"/>
      <c r="CT46" s="34"/>
      <c r="CU46" s="34"/>
      <c r="CV46" s="34"/>
      <c r="CW46" s="34"/>
      <c r="CX46" s="34"/>
      <c r="CY46" s="34"/>
      <c r="CZ46" s="34"/>
      <c r="DA46" s="34"/>
      <c r="DB46" s="34"/>
      <c r="DC46" s="34"/>
      <c r="DD46" s="34"/>
      <c r="DE46" s="34"/>
      <c r="DF46" s="34"/>
      <c r="DG46" s="34"/>
      <c r="DH46" s="34"/>
      <c r="DI46" s="34"/>
      <c r="DJ46" s="34"/>
      <c r="DK46" s="34"/>
      <c r="DL46" s="34"/>
      <c r="DM46" s="34"/>
      <c r="DN46" s="34"/>
      <c r="DO46" s="34"/>
      <c r="DP46" s="34"/>
      <c r="DQ46" s="34"/>
      <c r="DR46" s="34"/>
      <c r="DS46" s="34"/>
      <c r="DT46" s="34"/>
      <c r="DU46" s="34"/>
      <c r="DV46" s="34"/>
      <c r="DW46" s="34"/>
      <c r="DX46" s="34"/>
      <c r="DY46" s="34"/>
      <c r="DZ46" s="34"/>
      <c r="EA46" s="34"/>
      <c r="EB46" s="34"/>
      <c r="EC46" s="34"/>
      <c r="ED46" s="34"/>
      <c r="EE46" s="34"/>
      <c r="EF46" s="34"/>
      <c r="EG46" s="34"/>
      <c r="EH46" s="34"/>
      <c r="EI46" s="34"/>
    </row>
    <row r="47" s="9" customFormat="1" ht="5.1" customHeight="1">
      <c r="A47" s="54"/>
      <c r="B47" s="54"/>
      <c r="C47" s="297"/>
      <c r="D47" s="159"/>
      <c r="E47" s="159"/>
      <c r="F47" s="159"/>
      <c r="G47" s="159"/>
      <c r="H47" s="159"/>
      <c r="I47" s="159"/>
      <c r="J47" s="160"/>
      <c r="K47" s="159"/>
      <c r="L47" s="160"/>
      <c r="M47" s="159"/>
      <c r="N47" s="159"/>
      <c r="O47" s="159"/>
      <c r="P47" s="160"/>
      <c r="Q47" s="159"/>
      <c r="R47" s="160"/>
      <c r="S47" s="159"/>
      <c r="T47" s="159"/>
      <c r="U47" s="159"/>
      <c r="W47" s="281"/>
      <c r="X47" s="281"/>
      <c r="Y47" s="281"/>
      <c r="Z47" s="281"/>
      <c r="AA47" s="281"/>
      <c r="AB47" s="281"/>
      <c r="AC47" s="281"/>
      <c r="AD47" s="281"/>
      <c r="AE47" s="281"/>
      <c r="AF47" s="281"/>
      <c r="AG47" s="281"/>
      <c r="AH47" s="281"/>
      <c r="AI47" s="281"/>
      <c r="AJ47" s="281"/>
      <c r="AK47" s="281"/>
      <c r="AL47" s="54"/>
      <c r="AM47" s="54"/>
      <c r="AN47" s="54"/>
      <c r="AO47" s="54"/>
      <c r="AP47" s="54"/>
      <c r="AQ47" s="54"/>
      <c r="AR47" s="54"/>
      <c r="AS47" s="54"/>
      <c r="AT47" s="54"/>
      <c r="AU47" s="54"/>
      <c r="AV47" s="54"/>
      <c r="AW47" s="54"/>
      <c r="AX47" s="54"/>
      <c r="AY47" s="54"/>
      <c r="AZ47" s="54"/>
      <c r="BA47" s="54"/>
      <c r="BB47" s="54"/>
      <c r="BC47" s="54"/>
      <c r="BD47" s="54"/>
      <c r="BE47" s="54"/>
      <c r="BF47" s="54"/>
      <c r="BG47" s="54"/>
      <c r="BH47" s="54"/>
      <c r="BI47" s="54"/>
      <c r="BJ47" s="54"/>
      <c r="BK47" s="54"/>
      <c r="BL47" s="54"/>
      <c r="BM47" s="54"/>
      <c r="BN47" s="54"/>
      <c r="BO47" s="54"/>
      <c r="BP47" s="54"/>
      <c r="BQ47" s="54"/>
      <c r="BR47" s="54"/>
      <c r="BS47" s="54"/>
      <c r="BT47" s="54"/>
      <c r="BU47" s="54"/>
      <c r="BV47" s="54"/>
      <c r="BW47" s="54"/>
      <c r="BX47" s="54"/>
      <c r="BY47" s="54"/>
      <c r="BZ47" s="54"/>
      <c r="CA47" s="54"/>
      <c r="CB47" s="54"/>
      <c r="CC47" s="54"/>
      <c r="CD47" s="54"/>
      <c r="CE47" s="54"/>
      <c r="CF47" s="54"/>
      <c r="CG47" s="54"/>
      <c r="CH47" s="54"/>
      <c r="CI47" s="54"/>
      <c r="CJ47" s="54"/>
      <c r="CK47" s="54"/>
      <c r="CL47" s="54"/>
      <c r="CM47" s="54"/>
      <c r="CN47" s="54"/>
      <c r="CO47" s="54"/>
      <c r="CP47" s="54"/>
      <c r="CQ47" s="54"/>
      <c r="CR47" s="54"/>
      <c r="CS47" s="54"/>
      <c r="CT47" s="54"/>
      <c r="CU47" s="54"/>
      <c r="CV47" s="54"/>
      <c r="CW47" s="54"/>
      <c r="CX47" s="54"/>
      <c r="CY47" s="54"/>
      <c r="CZ47" s="54"/>
      <c r="DA47" s="54"/>
      <c r="DB47" s="54"/>
      <c r="DC47" s="54"/>
      <c r="DD47" s="54"/>
      <c r="DE47" s="54"/>
      <c r="DF47" s="54"/>
      <c r="DG47" s="54"/>
      <c r="DH47" s="54"/>
      <c r="DI47" s="54"/>
      <c r="DJ47" s="54"/>
      <c r="DK47" s="54"/>
      <c r="DL47" s="54"/>
      <c r="DM47" s="54"/>
      <c r="DN47" s="54"/>
      <c r="DO47" s="54"/>
      <c r="DP47" s="54"/>
      <c r="DQ47" s="54"/>
      <c r="DR47" s="54"/>
      <c r="DS47" s="54"/>
      <c r="DT47" s="54"/>
      <c r="DU47" s="54"/>
      <c r="DV47" s="54"/>
      <c r="DW47" s="54"/>
      <c r="DX47" s="54"/>
      <c r="DY47" s="54"/>
      <c r="DZ47" s="54"/>
      <c r="EA47" s="54"/>
      <c r="EB47" s="54"/>
      <c r="EC47" s="54"/>
      <c r="ED47" s="54"/>
      <c r="EE47" s="54"/>
      <c r="EF47" s="54"/>
      <c r="EG47" s="54"/>
      <c r="EH47" s="54"/>
      <c r="EI47" s="54"/>
    </row>
    <row r="48" s="2" customFormat="1" ht="15.95" customHeight="1">
      <c r="B48" s="323" t="s">
        <v>50</v>
      </c>
      <c r="C48" s="303" t="s">
        <v>42</v>
      </c>
      <c r="D48" s="307">
        <v>78.679245283018867924528301890</v>
      </c>
      <c r="E48" s="308">
        <v>-5.7627118643663161926649256500</v>
      </c>
      <c r="F48" s="308">
        <v>75.084337349397590361445783130</v>
      </c>
      <c r="G48" s="308">
        <v>50.713422007357194094708730380</v>
      </c>
      <c r="H48" s="308">
        <v>104.78782667667788892387434302</v>
      </c>
      <c r="I48" s="308">
        <v>-37.472531058937888384062054920</v>
      </c>
      <c r="J48" s="317">
        <v>129.56311381537454614499394772</v>
      </c>
      <c r="K48" s="308">
        <v>64.501230231703421957811597600</v>
      </c>
      <c r="L48" s="318">
        <v>123.11486875793765010940223504</v>
      </c>
      <c r="M48" s="308">
        <v>57.118750942240496521579173300</v>
      </c>
      <c r="N48" s="308">
        <v>105.23758431657439826361924351</v>
      </c>
      <c r="O48" s="309">
        <v>4.698662155294145690020139400</v>
      </c>
      <c r="P48" s="317">
        <v>101.9392801151154447970990117</v>
      </c>
      <c r="Q48" s="308">
        <v>55.021498320054832658443251560</v>
      </c>
      <c r="R48" s="318">
        <v>92.43998338547800427491502757</v>
      </c>
      <c r="S48" s="308">
        <v>136.79904616043266859078032338</v>
      </c>
      <c r="T48" s="308">
        <v>110.27617745237473352090626702</v>
      </c>
      <c r="U48" s="309">
        <v>-34.534576539149253789838809230</v>
      </c>
      <c r="W48" s="281"/>
      <c r="X48" s="281"/>
      <c r="Y48" s="281"/>
      <c r="Z48" s="281"/>
      <c r="AA48" s="281"/>
      <c r="AB48" s="281"/>
      <c r="AC48" s="281"/>
      <c r="AD48" s="281"/>
      <c r="AE48" s="281"/>
      <c r="AF48" s="281"/>
      <c r="AG48" s="281"/>
      <c r="AH48" s="281"/>
      <c r="AI48" s="281"/>
      <c r="AJ48" s="281"/>
      <c r="AK48" s="281"/>
      <c r="AL48" s="34"/>
      <c r="AM48" s="34"/>
      <c r="AN48" s="34"/>
      <c r="AO48" s="34"/>
      <c r="AP48" s="34"/>
      <c r="AQ48" s="34"/>
      <c r="AR48" s="34"/>
      <c r="AS48" s="34"/>
      <c r="AT48" s="34"/>
      <c r="AU48" s="34"/>
      <c r="AV48" s="34"/>
      <c r="AW48" s="34"/>
      <c r="AX48" s="34"/>
      <c r="AY48" s="34"/>
      <c r="AZ48" s="34"/>
      <c r="BA48" s="34"/>
      <c r="BB48" s="34"/>
      <c r="BC48" s="34"/>
      <c r="BD48" s="34"/>
      <c r="BE48" s="34"/>
      <c r="BF48" s="34"/>
      <c r="BG48" s="34"/>
      <c r="BH48" s="34"/>
      <c r="BI48" s="34"/>
      <c r="BJ48" s="34"/>
      <c r="BK48" s="34"/>
      <c r="BL48" s="34"/>
      <c r="BM48" s="34"/>
      <c r="BN48" s="34"/>
      <c r="BO48" s="34"/>
      <c r="BP48" s="34"/>
      <c r="BQ48" s="34"/>
      <c r="BR48" s="34"/>
      <c r="BS48" s="34"/>
      <c r="BT48" s="34"/>
      <c r="BU48" s="34"/>
      <c r="BV48" s="34"/>
      <c r="BW48" s="34"/>
      <c r="BX48" s="34"/>
      <c r="BY48" s="34"/>
      <c r="BZ48" s="34"/>
      <c r="CA48" s="34"/>
      <c r="CB48" s="34"/>
      <c r="CC48" s="34"/>
      <c r="CD48" s="34"/>
      <c r="CE48" s="34"/>
      <c r="CF48" s="34"/>
      <c r="CG48" s="34"/>
      <c r="CH48" s="34"/>
      <c r="CI48" s="34"/>
      <c r="CJ48" s="34"/>
      <c r="CK48" s="34"/>
      <c r="CL48" s="34"/>
      <c r="CM48" s="34"/>
      <c r="CN48" s="34"/>
      <c r="CO48" s="34"/>
      <c r="CP48" s="34"/>
      <c r="CQ48" s="34"/>
      <c r="CR48" s="34"/>
      <c r="CS48" s="34"/>
      <c r="CT48" s="34"/>
      <c r="CU48" s="34"/>
      <c r="CV48" s="34"/>
      <c r="CW48" s="34"/>
      <c r="CX48" s="34"/>
      <c r="CY48" s="34"/>
      <c r="CZ48" s="34"/>
      <c r="DA48" s="34"/>
      <c r="DB48" s="34"/>
      <c r="DC48" s="34"/>
      <c r="DD48" s="34"/>
      <c r="DE48" s="34"/>
      <c r="DF48" s="34"/>
      <c r="DG48" s="34"/>
      <c r="DH48" s="34"/>
      <c r="DI48" s="34"/>
      <c r="DJ48" s="34"/>
      <c r="DK48" s="34"/>
      <c r="DL48" s="34"/>
      <c r="DM48" s="34"/>
      <c r="DN48" s="34"/>
      <c r="DO48" s="34"/>
      <c r="DP48" s="34"/>
      <c r="DQ48" s="34"/>
      <c r="DR48" s="34"/>
      <c r="DS48" s="34"/>
      <c r="DT48" s="34"/>
      <c r="DU48" s="34"/>
      <c r="DV48" s="34"/>
      <c r="DW48" s="34"/>
      <c r="DX48" s="34"/>
      <c r="DY48" s="34"/>
      <c r="DZ48" s="34"/>
      <c r="EA48" s="34"/>
      <c r="EB48" s="34"/>
      <c r="EC48" s="34"/>
      <c r="ED48" s="34"/>
      <c r="EE48" s="34"/>
      <c r="EF48" s="34"/>
      <c r="EG48" s="34"/>
      <c r="EH48" s="34"/>
      <c r="EI48" s="34"/>
    </row>
    <row r="49" s="2" customFormat="1" ht="15.95" customHeight="1">
      <c r="B49" s="324"/>
      <c r="C49" s="304" t="s">
        <v>58</v>
      </c>
      <c r="D49" s="310">
        <v>78.640085439658241367034531860</v>
      </c>
      <c r="E49" s="134">
        <v>82.50002335270393623724148095</v>
      </c>
      <c r="F49" s="134">
        <v>74.853375767219822686974312340</v>
      </c>
      <c r="G49" s="134">
        <v>35.789638433411793993457878960</v>
      </c>
      <c r="H49" s="134">
        <v>105.05883620294478977574857437</v>
      </c>
      <c r="I49" s="134">
        <v>34.399078941522580663042781680</v>
      </c>
      <c r="J49" s="319">
        <v>118.04281629469548374083291549</v>
      </c>
      <c r="K49" s="134">
        <v>-5.1011553525416528661683124500</v>
      </c>
      <c r="L49" s="135">
        <v>112.71470140344656554880676631</v>
      </c>
      <c r="M49" s="134">
        <v>3.179644686572689544697998400</v>
      </c>
      <c r="N49" s="134">
        <v>104.72708069569174785331431680</v>
      </c>
      <c r="O49" s="311">
        <v>-8.025614029071890697958219520</v>
      </c>
      <c r="P49" s="319">
        <v>92.82897158952734908632962275</v>
      </c>
      <c r="Q49" s="134">
        <v>73.190413643070425952205336050</v>
      </c>
      <c r="R49" s="135">
        <v>84.37075898642165288454442376</v>
      </c>
      <c r="S49" s="134">
        <v>40.107266456919151101473454100</v>
      </c>
      <c r="T49" s="134">
        <v>110.02505216821260619889719388</v>
      </c>
      <c r="U49" s="311">
        <v>23.612727607172293152237577520</v>
      </c>
      <c r="W49" s="281"/>
      <c r="X49" s="281"/>
      <c r="Y49" s="281"/>
      <c r="Z49" s="281"/>
      <c r="AA49" s="281"/>
      <c r="AB49" s="281"/>
      <c r="AC49" s="281"/>
      <c r="AD49" s="281"/>
      <c r="AE49" s="281"/>
      <c r="AF49" s="281"/>
      <c r="AG49" s="281"/>
      <c r="AH49" s="281"/>
      <c r="AI49" s="281"/>
      <c r="AJ49" s="281"/>
      <c r="AK49" s="281"/>
      <c r="AL49" s="34"/>
      <c r="AM49" s="34"/>
      <c r="AN49" s="34"/>
      <c r="AO49" s="34"/>
      <c r="AP49" s="34"/>
      <c r="AQ49" s="34"/>
      <c r="AR49" s="34"/>
      <c r="AS49" s="34"/>
      <c r="AT49" s="34"/>
      <c r="AU49" s="34"/>
      <c r="AV49" s="34"/>
      <c r="AW49" s="34"/>
      <c r="AX49" s="34"/>
      <c r="AY49" s="34"/>
      <c r="AZ49" s="34"/>
      <c r="BA49" s="34"/>
      <c r="BB49" s="34"/>
      <c r="BC49" s="34"/>
      <c r="BD49" s="34"/>
      <c r="BE49" s="34"/>
      <c r="BF49" s="34"/>
      <c r="BG49" s="34"/>
      <c r="BH49" s="34"/>
      <c r="BI49" s="34"/>
      <c r="BJ49" s="34"/>
      <c r="BK49" s="34"/>
      <c r="BL49" s="34"/>
      <c r="BM49" s="34"/>
      <c r="BN49" s="34"/>
      <c r="BO49" s="34"/>
      <c r="BP49" s="34"/>
      <c r="BQ49" s="34"/>
      <c r="BR49" s="34"/>
      <c r="BS49" s="34"/>
      <c r="BT49" s="34"/>
      <c r="BU49" s="34"/>
      <c r="BV49" s="34"/>
      <c r="BW49" s="34"/>
      <c r="BX49" s="34"/>
      <c r="BY49" s="34"/>
      <c r="BZ49" s="34"/>
      <c r="CA49" s="34"/>
      <c r="CB49" s="34"/>
      <c r="CC49" s="34"/>
      <c r="CD49" s="34"/>
      <c r="CE49" s="34"/>
      <c r="CF49" s="34"/>
      <c r="CG49" s="34"/>
      <c r="CH49" s="34"/>
      <c r="CI49" s="34"/>
      <c r="CJ49" s="34"/>
      <c r="CK49" s="34"/>
      <c r="CL49" s="34"/>
      <c r="CM49" s="34"/>
      <c r="CN49" s="34"/>
      <c r="CO49" s="34"/>
      <c r="CP49" s="34"/>
      <c r="CQ49" s="34"/>
      <c r="CR49" s="34"/>
      <c r="CS49" s="34"/>
      <c r="CT49" s="34"/>
      <c r="CU49" s="34"/>
      <c r="CV49" s="34"/>
      <c r="CW49" s="34"/>
      <c r="CX49" s="34"/>
      <c r="CY49" s="34"/>
      <c r="CZ49" s="34"/>
      <c r="DA49" s="34"/>
      <c r="DB49" s="34"/>
      <c r="DC49" s="34"/>
      <c r="DD49" s="34"/>
      <c r="DE49" s="34"/>
      <c r="DF49" s="34"/>
      <c r="DG49" s="34"/>
      <c r="DH49" s="34"/>
      <c r="DI49" s="34"/>
      <c r="DJ49" s="34"/>
      <c r="DK49" s="34"/>
      <c r="DL49" s="34"/>
      <c r="DM49" s="34"/>
      <c r="DN49" s="34"/>
      <c r="DO49" s="34"/>
      <c r="DP49" s="34"/>
      <c r="DQ49" s="34"/>
      <c r="DR49" s="34"/>
      <c r="DS49" s="34"/>
      <c r="DT49" s="34"/>
      <c r="DU49" s="34"/>
      <c r="DV49" s="34"/>
      <c r="DW49" s="34"/>
      <c r="DX49" s="34"/>
      <c r="DY49" s="34"/>
      <c r="DZ49" s="34"/>
      <c r="EA49" s="34"/>
      <c r="EB49" s="34"/>
      <c r="EC49" s="34"/>
      <c r="ED49" s="34"/>
      <c r="EE49" s="34"/>
      <c r="EF49" s="34"/>
      <c r="EG49" s="34"/>
      <c r="EH49" s="34"/>
      <c r="EI49" s="34"/>
    </row>
    <row r="50" s="2" customFormat="1" ht="15.95" customHeight="1">
      <c r="B50" s="324"/>
      <c r="C50" s="305" t="s">
        <v>44</v>
      </c>
      <c r="D50" s="312">
        <v>78.975741239892183288409703500</v>
      </c>
      <c r="E50" s="159">
        <v>6.277901785731514358520510600</v>
      </c>
      <c r="F50" s="159">
        <v>70.619621342512908777969018930</v>
      </c>
      <c r="G50" s="159">
        <v>13.899209908212738882840242430</v>
      </c>
      <c r="H50" s="159">
        <v>111.83257533604035703281997986</v>
      </c>
      <c r="I50" s="159">
        <v>-6.6912739153892187268054812600</v>
      </c>
      <c r="J50" s="320">
        <v>119.19694407936107998503624251</v>
      </c>
      <c r="K50" s="159">
        <v>45.80817027696199876956912500</v>
      </c>
      <c r="L50" s="160">
        <v>113.73380304542327721781398273</v>
      </c>
      <c r="M50" s="159">
        <v>39.316899012070800930043826080</v>
      </c>
      <c r="N50" s="159">
        <v>104.80344531498337436741763009</v>
      </c>
      <c r="O50" s="313">
        <v>4.6593566975309284746655331100</v>
      </c>
      <c r="P50" s="320">
        <v>94.13667012197519254882916187</v>
      </c>
      <c r="Q50" s="159">
        <v>54.961864002502275914678341160</v>
      </c>
      <c r="R50" s="160">
        <v>80.31838104911733329168515855</v>
      </c>
      <c r="S50" s="159">
        <v>58.680847243185306438880822300</v>
      </c>
      <c r="T50" s="159">
        <v>117.20439193664464019613947207</v>
      </c>
      <c r="U50" s="313">
        <v>-2.3436875372643938311598918700</v>
      </c>
      <c r="W50" s="281"/>
      <c r="X50" s="281"/>
      <c r="Y50" s="281"/>
      <c r="Z50" s="281"/>
      <c r="AA50" s="281"/>
      <c r="AB50" s="281"/>
      <c r="AC50" s="281"/>
      <c r="AD50" s="281"/>
      <c r="AE50" s="281"/>
      <c r="AF50" s="281"/>
      <c r="AG50" s="281"/>
      <c r="AH50" s="281"/>
      <c r="AI50" s="281"/>
      <c r="AJ50" s="281"/>
      <c r="AK50" s="281"/>
      <c r="AL50" s="34"/>
      <c r="AM50" s="34"/>
      <c r="AN50" s="34"/>
      <c r="AO50" s="34"/>
      <c r="AP50" s="34"/>
      <c r="AQ50" s="34"/>
      <c r="AR50" s="34"/>
      <c r="AS50" s="34"/>
      <c r="AT50" s="34"/>
      <c r="AU50" s="34"/>
      <c r="AV50" s="34"/>
      <c r="AW50" s="34"/>
      <c r="AX50" s="34"/>
      <c r="AY50" s="34"/>
      <c r="AZ50" s="34"/>
      <c r="BA50" s="34"/>
      <c r="BB50" s="34"/>
      <c r="BC50" s="34"/>
      <c r="BD50" s="34"/>
      <c r="BE50" s="34"/>
      <c r="BF50" s="34"/>
      <c r="BG50" s="34"/>
      <c r="BH50" s="34"/>
      <c r="BI50" s="34"/>
      <c r="BJ50" s="34"/>
      <c r="BK50" s="34"/>
      <c r="BL50" s="34"/>
      <c r="BM50" s="34"/>
      <c r="BN50" s="34"/>
      <c r="BO50" s="34"/>
      <c r="BP50" s="34"/>
      <c r="BQ50" s="34"/>
      <c r="BR50" s="34"/>
      <c r="BS50" s="34"/>
      <c r="BT50" s="34"/>
      <c r="BU50" s="34"/>
      <c r="BV50" s="34"/>
      <c r="BW50" s="34"/>
      <c r="BX50" s="34"/>
      <c r="BY50" s="34"/>
      <c r="BZ50" s="34"/>
      <c r="CA50" s="34"/>
      <c r="CB50" s="34"/>
      <c r="CC50" s="34"/>
      <c r="CD50" s="34"/>
      <c r="CE50" s="34"/>
      <c r="CF50" s="34"/>
      <c r="CG50" s="34"/>
      <c r="CH50" s="34"/>
      <c r="CI50" s="34"/>
      <c r="CJ50" s="34"/>
      <c r="CK50" s="34"/>
      <c r="CL50" s="34"/>
      <c r="CM50" s="34"/>
      <c r="CN50" s="34"/>
      <c r="CO50" s="34"/>
      <c r="CP50" s="34"/>
      <c r="CQ50" s="34"/>
      <c r="CR50" s="34"/>
      <c r="CS50" s="34"/>
      <c r="CT50" s="34"/>
      <c r="CU50" s="34"/>
      <c r="CV50" s="34"/>
      <c r="CW50" s="34"/>
      <c r="CX50" s="34"/>
      <c r="CY50" s="34"/>
      <c r="CZ50" s="34"/>
      <c r="DA50" s="34"/>
      <c r="DB50" s="34"/>
      <c r="DC50" s="34"/>
      <c r="DD50" s="34"/>
      <c r="DE50" s="34"/>
      <c r="DF50" s="34"/>
      <c r="DG50" s="34"/>
      <c r="DH50" s="34"/>
      <c r="DI50" s="34"/>
      <c r="DJ50" s="34"/>
      <c r="DK50" s="34"/>
      <c r="DL50" s="34"/>
      <c r="DM50" s="34"/>
      <c r="DN50" s="34"/>
      <c r="DO50" s="34"/>
      <c r="DP50" s="34"/>
      <c r="DQ50" s="34"/>
      <c r="DR50" s="34"/>
      <c r="DS50" s="34"/>
      <c r="DT50" s="34"/>
      <c r="DU50" s="34"/>
      <c r="DV50" s="34"/>
      <c r="DW50" s="34"/>
      <c r="DX50" s="34"/>
      <c r="DY50" s="34"/>
      <c r="DZ50" s="34"/>
      <c r="EA50" s="34"/>
      <c r="EB50" s="34"/>
      <c r="EC50" s="34"/>
      <c r="ED50" s="34"/>
      <c r="EE50" s="34"/>
      <c r="EF50" s="34"/>
      <c r="EG50" s="34"/>
      <c r="EH50" s="34"/>
      <c r="EI50" s="34"/>
    </row>
    <row r="51" s="2" customFormat="1" ht="15.95" customHeight="1">
      <c r="B51" s="325"/>
      <c r="C51" s="306" t="s">
        <v>45</v>
      </c>
      <c r="D51" s="314">
        <v>78.640085439658241367034531860</v>
      </c>
      <c r="E51" s="315">
        <v>82.50002335270393623724148095</v>
      </c>
      <c r="F51" s="315">
        <v>74.853375767219822686974312340</v>
      </c>
      <c r="G51" s="315">
        <v>35.789638433411793993457878960</v>
      </c>
      <c r="H51" s="315">
        <v>105.05883620294478977574857437</v>
      </c>
      <c r="I51" s="315">
        <v>34.399078941522580663042781680</v>
      </c>
      <c r="J51" s="321">
        <v>118.04281629469548374083291549</v>
      </c>
      <c r="K51" s="315">
        <v>-5.1011553525416528661683124500</v>
      </c>
      <c r="L51" s="322">
        <v>112.71470140344656554880676631</v>
      </c>
      <c r="M51" s="315">
        <v>3.179644686572689544697998400</v>
      </c>
      <c r="N51" s="315">
        <v>104.72708069569174785331431680</v>
      </c>
      <c r="O51" s="316">
        <v>-8.025614029071890697958219520</v>
      </c>
      <c r="P51" s="321">
        <v>92.82897158952734908632962275</v>
      </c>
      <c r="Q51" s="315">
        <v>73.190413643070425952205336050</v>
      </c>
      <c r="R51" s="322">
        <v>84.37075898642165288454442376</v>
      </c>
      <c r="S51" s="315">
        <v>40.107266456919151101473454100</v>
      </c>
      <c r="T51" s="315">
        <v>110.02505216821260619889719388</v>
      </c>
      <c r="U51" s="316">
        <v>23.612727607172293152237577520</v>
      </c>
      <c r="W51" s="281"/>
      <c r="X51" s="281"/>
      <c r="Y51" s="281"/>
      <c r="Z51" s="281"/>
      <c r="AA51" s="281"/>
      <c r="AB51" s="281"/>
      <c r="AC51" s="281"/>
      <c r="AD51" s="281"/>
      <c r="AE51" s="281"/>
      <c r="AF51" s="281"/>
      <c r="AG51" s="281"/>
      <c r="AH51" s="281"/>
      <c r="AI51" s="281"/>
      <c r="AJ51" s="281"/>
      <c r="AK51" s="281"/>
      <c r="AL51" s="34"/>
      <c r="AM51" s="34"/>
      <c r="AN51" s="34"/>
      <c r="AO51" s="34"/>
      <c r="AP51" s="34"/>
      <c r="AQ51" s="34"/>
      <c r="AR51" s="34"/>
      <c r="AS51" s="34"/>
      <c r="AT51" s="34"/>
      <c r="AU51" s="34"/>
      <c r="AV51" s="34"/>
      <c r="AW51" s="34"/>
      <c r="AX51" s="34"/>
      <c r="AY51" s="34"/>
      <c r="AZ51" s="34"/>
      <c r="BA51" s="34"/>
      <c r="BB51" s="34"/>
      <c r="BC51" s="34"/>
      <c r="BD51" s="34"/>
      <c r="BE51" s="34"/>
      <c r="BF51" s="34"/>
      <c r="BG51" s="34"/>
      <c r="BH51" s="34"/>
      <c r="BI51" s="34"/>
      <c r="BJ51" s="34"/>
      <c r="BK51" s="34"/>
      <c r="BL51" s="34"/>
      <c r="BM51" s="34"/>
      <c r="BN51" s="34"/>
      <c r="BO51" s="34"/>
      <c r="BP51" s="34"/>
      <c r="BQ51" s="34"/>
      <c r="BR51" s="34"/>
      <c r="BS51" s="34"/>
      <c r="BT51" s="34"/>
      <c r="BU51" s="34"/>
      <c r="BV51" s="34"/>
      <c r="BW51" s="34"/>
      <c r="BX51" s="34"/>
      <c r="BY51" s="34"/>
      <c r="BZ51" s="34"/>
      <c r="CA51" s="34"/>
      <c r="CB51" s="34"/>
      <c r="CC51" s="34"/>
      <c r="CD51" s="34"/>
      <c r="CE51" s="34"/>
      <c r="CF51" s="34"/>
      <c r="CG51" s="34"/>
      <c r="CH51" s="34"/>
      <c r="CI51" s="34"/>
      <c r="CJ51" s="34"/>
      <c r="CK51" s="34"/>
      <c r="CL51" s="34"/>
      <c r="CM51" s="34"/>
      <c r="CN51" s="34"/>
      <c r="CO51" s="34"/>
      <c r="CP51" s="34"/>
      <c r="CQ51" s="34"/>
      <c r="CR51" s="34"/>
      <c r="CS51" s="34"/>
      <c r="CT51" s="34"/>
      <c r="CU51" s="34"/>
      <c r="CV51" s="34"/>
      <c r="CW51" s="34"/>
      <c r="CX51" s="34"/>
      <c r="CY51" s="34"/>
      <c r="CZ51" s="34"/>
      <c r="DA51" s="34"/>
      <c r="DB51" s="34"/>
      <c r="DC51" s="34"/>
      <c r="DD51" s="34"/>
      <c r="DE51" s="34"/>
      <c r="DF51" s="34"/>
      <c r="DG51" s="34"/>
      <c r="DH51" s="34"/>
      <c r="DI51" s="34"/>
      <c r="DJ51" s="34"/>
      <c r="DK51" s="34"/>
      <c r="DL51" s="34"/>
      <c r="DM51" s="34"/>
      <c r="DN51" s="34"/>
      <c r="DO51" s="34"/>
      <c r="DP51" s="34"/>
      <c r="DQ51" s="34"/>
      <c r="DR51" s="34"/>
      <c r="DS51" s="34"/>
      <c r="DT51" s="34"/>
      <c r="DU51" s="34"/>
      <c r="DV51" s="34"/>
      <c r="DW51" s="34"/>
      <c r="DX51" s="34"/>
      <c r="DY51" s="34"/>
      <c r="DZ51" s="34"/>
      <c r="EA51" s="34"/>
      <c r="EB51" s="34"/>
      <c r="EC51" s="34"/>
      <c r="ED51" s="34"/>
      <c r="EE51" s="34"/>
      <c r="EF51" s="34"/>
      <c r="EG51" s="34"/>
      <c r="EH51" s="34"/>
      <c r="EI51" s="34"/>
    </row>
    <row r="52" s="2" customFormat="1" ht="5.1" customHeight="1">
      <c r="B52" s="54"/>
      <c r="C52" s="297"/>
      <c r="D52" s="159"/>
      <c r="E52" s="159"/>
      <c r="F52" s="159"/>
      <c r="G52" s="159"/>
      <c r="H52" s="159"/>
      <c r="I52" s="159"/>
      <c r="J52" s="160"/>
      <c r="K52" s="159"/>
      <c r="L52" s="160"/>
      <c r="M52" s="159"/>
      <c r="N52" s="159"/>
      <c r="O52" s="159"/>
      <c r="P52" s="160"/>
      <c r="Q52" s="159"/>
      <c r="R52" s="160"/>
      <c r="S52" s="159"/>
      <c r="T52" s="159"/>
      <c r="U52" s="159"/>
      <c r="W52" s="281"/>
      <c r="X52" s="281"/>
      <c r="Y52" s="281"/>
      <c r="Z52" s="281"/>
      <c r="AA52" s="281"/>
      <c r="AB52" s="281"/>
      <c r="AC52" s="281"/>
      <c r="AD52" s="281"/>
      <c r="AE52" s="281"/>
      <c r="AF52" s="281"/>
      <c r="AG52" s="281"/>
      <c r="AH52" s="281"/>
      <c r="AI52" s="281"/>
      <c r="AJ52" s="281"/>
      <c r="AK52" s="281"/>
      <c r="AL52" s="34"/>
      <c r="AM52" s="34"/>
      <c r="AN52" s="34"/>
      <c r="AO52" s="34"/>
      <c r="AP52" s="34"/>
      <c r="AQ52" s="34"/>
      <c r="AR52" s="34"/>
      <c r="AS52" s="34"/>
      <c r="AT52" s="34"/>
      <c r="AU52" s="34"/>
      <c r="AV52" s="34"/>
      <c r="AW52" s="34"/>
      <c r="AX52" s="34"/>
      <c r="AY52" s="34"/>
      <c r="AZ52" s="34"/>
      <c r="BA52" s="34"/>
      <c r="BB52" s="34"/>
      <c r="BC52" s="34"/>
      <c r="BD52" s="34"/>
      <c r="BE52" s="34"/>
      <c r="BF52" s="34"/>
      <c r="BG52" s="34"/>
      <c r="BH52" s="34"/>
      <c r="BI52" s="34"/>
      <c r="BJ52" s="34"/>
      <c r="BK52" s="34"/>
      <c r="BL52" s="34"/>
      <c r="BM52" s="34"/>
      <c r="BN52" s="34"/>
      <c r="BO52" s="34"/>
      <c r="BP52" s="34"/>
      <c r="BQ52" s="34"/>
      <c r="BR52" s="34"/>
      <c r="BS52" s="34"/>
      <c r="BT52" s="34"/>
      <c r="BU52" s="34"/>
      <c r="BV52" s="34"/>
      <c r="BW52" s="34"/>
      <c r="BX52" s="34"/>
      <c r="BY52" s="34"/>
      <c r="BZ52" s="34"/>
      <c r="CA52" s="34"/>
      <c r="CB52" s="34"/>
      <c r="CC52" s="34"/>
      <c r="CD52" s="34"/>
      <c r="CE52" s="34"/>
      <c r="CF52" s="34"/>
      <c r="CG52" s="34"/>
      <c r="CH52" s="34"/>
      <c r="CI52" s="34"/>
      <c r="CJ52" s="34"/>
      <c r="CK52" s="34"/>
      <c r="CL52" s="34"/>
      <c r="CM52" s="34"/>
      <c r="CN52" s="34"/>
      <c r="CO52" s="34"/>
      <c r="CP52" s="34"/>
      <c r="CQ52" s="34"/>
      <c r="CR52" s="34"/>
      <c r="CS52" s="34"/>
      <c r="CT52" s="34"/>
      <c r="CU52" s="34"/>
      <c r="CV52" s="34"/>
      <c r="CW52" s="34"/>
      <c r="CX52" s="34"/>
      <c r="CY52" s="34"/>
      <c r="CZ52" s="34"/>
      <c r="DA52" s="34"/>
      <c r="DB52" s="34"/>
      <c r="DC52" s="34"/>
      <c r="DD52" s="34"/>
      <c r="DE52" s="34"/>
      <c r="DF52" s="34"/>
      <c r="DG52" s="34"/>
      <c r="DH52" s="34"/>
      <c r="DI52" s="34"/>
      <c r="DJ52" s="34"/>
      <c r="DK52" s="34"/>
      <c r="DL52" s="34"/>
      <c r="DM52" s="34"/>
      <c r="DN52" s="34"/>
      <c r="DO52" s="34"/>
      <c r="DP52" s="34"/>
      <c r="DQ52" s="34"/>
      <c r="DR52" s="34"/>
      <c r="DS52" s="34"/>
      <c r="DT52" s="34"/>
      <c r="DU52" s="34"/>
      <c r="DV52" s="34"/>
      <c r="DW52" s="34"/>
      <c r="DX52" s="34"/>
      <c r="DY52" s="34"/>
      <c r="DZ52" s="34"/>
      <c r="EA52" s="34"/>
      <c r="EB52" s="34"/>
      <c r="EC52" s="34"/>
      <c r="ED52" s="34"/>
      <c r="EE52" s="34"/>
      <c r="EF52" s="34"/>
      <c r="EG52" s="34"/>
      <c r="EH52" s="34"/>
      <c r="EI52" s="34"/>
    </row>
    <row r="53" s="9" customFormat="1" ht="5.1" customHeight="1">
      <c r="B53" s="54"/>
      <c r="C53" s="297"/>
      <c r="D53" s="159"/>
      <c r="E53" s="159"/>
      <c r="F53" s="159"/>
      <c r="G53" s="159"/>
      <c r="H53" s="159"/>
      <c r="I53" s="159"/>
      <c r="J53" s="160"/>
      <c r="K53" s="159"/>
      <c r="L53" s="160"/>
      <c r="M53" s="159"/>
      <c r="N53" s="159"/>
      <c r="O53" s="159"/>
      <c r="P53" s="160"/>
      <c r="Q53" s="159"/>
      <c r="R53" s="160"/>
      <c r="S53" s="159"/>
      <c r="T53" s="159"/>
      <c r="U53" s="159"/>
      <c r="W53" s="281"/>
      <c r="X53" s="281"/>
      <c r="Y53" s="281"/>
      <c r="Z53" s="281"/>
      <c r="AA53" s="281"/>
      <c r="AB53" s="281"/>
      <c r="AC53" s="281"/>
      <c r="AD53" s="281"/>
      <c r="AE53" s="281"/>
      <c r="AF53" s="281"/>
      <c r="AG53" s="281"/>
      <c r="AH53" s="281"/>
      <c r="AI53" s="281"/>
      <c r="AJ53" s="281"/>
      <c r="AK53" s="281"/>
      <c r="AL53" s="54"/>
      <c r="AM53" s="54"/>
      <c r="AN53" s="54"/>
      <c r="AO53" s="54"/>
      <c r="AP53" s="54"/>
      <c r="AQ53" s="54"/>
      <c r="AR53" s="54"/>
      <c r="AS53" s="54"/>
      <c r="AT53" s="54"/>
      <c r="AU53" s="54"/>
      <c r="AV53" s="54"/>
      <c r="AW53" s="54"/>
      <c r="AX53" s="54"/>
      <c r="AY53" s="54"/>
      <c r="AZ53" s="54"/>
      <c r="BA53" s="54"/>
      <c r="BB53" s="54"/>
      <c r="BC53" s="54"/>
      <c r="BD53" s="54"/>
      <c r="BE53" s="54"/>
      <c r="BF53" s="54"/>
      <c r="BG53" s="54"/>
      <c r="BH53" s="54"/>
      <c r="BI53" s="54"/>
      <c r="BJ53" s="54"/>
      <c r="BK53" s="54"/>
      <c r="BL53" s="54"/>
      <c r="BM53" s="54"/>
      <c r="BN53" s="54"/>
      <c r="BO53" s="54"/>
      <c r="BP53" s="54"/>
      <c r="BQ53" s="54"/>
      <c r="BR53" s="54"/>
      <c r="BS53" s="54"/>
      <c r="BT53" s="54"/>
      <c r="BU53" s="54"/>
      <c r="BV53" s="54"/>
      <c r="BW53" s="54"/>
      <c r="BX53" s="54"/>
      <c r="BY53" s="54"/>
      <c r="BZ53" s="54"/>
      <c r="CA53" s="54"/>
      <c r="CB53" s="54"/>
      <c r="CC53" s="54"/>
      <c r="CD53" s="54"/>
      <c r="CE53" s="54"/>
      <c r="CF53" s="54"/>
      <c r="CG53" s="54"/>
      <c r="CH53" s="54"/>
      <c r="CI53" s="54"/>
      <c r="CJ53" s="54"/>
      <c r="CK53" s="54"/>
      <c r="CL53" s="54"/>
      <c r="CM53" s="54"/>
      <c r="CN53" s="54"/>
      <c r="CO53" s="54"/>
      <c r="CP53" s="54"/>
      <c r="CQ53" s="54"/>
      <c r="CR53" s="54"/>
      <c r="CS53" s="54"/>
      <c r="CT53" s="54"/>
      <c r="CU53" s="54"/>
      <c r="CV53" s="54"/>
      <c r="CW53" s="54"/>
      <c r="CX53" s="54"/>
      <c r="CY53" s="54"/>
      <c r="CZ53" s="54"/>
      <c r="DA53" s="54"/>
      <c r="DB53" s="54"/>
      <c r="DC53" s="54"/>
      <c r="DD53" s="54"/>
      <c r="DE53" s="54"/>
      <c r="DF53" s="54"/>
      <c r="DG53" s="54"/>
      <c r="DH53" s="54"/>
      <c r="DI53" s="54"/>
      <c r="DJ53" s="54"/>
      <c r="DK53" s="54"/>
      <c r="DL53" s="54"/>
      <c r="DM53" s="54"/>
      <c r="DN53" s="54"/>
      <c r="DO53" s="54"/>
      <c r="DP53" s="54"/>
      <c r="DQ53" s="54"/>
      <c r="DR53" s="54"/>
      <c r="DS53" s="54"/>
      <c r="DT53" s="54"/>
      <c r="DU53" s="54"/>
      <c r="DV53" s="54"/>
      <c r="DW53" s="54"/>
      <c r="DX53" s="54"/>
      <c r="DY53" s="54"/>
      <c r="DZ53" s="54"/>
      <c r="EA53" s="54"/>
      <c r="EB53" s="54"/>
      <c r="EC53" s="54"/>
      <c r="ED53" s="54"/>
      <c r="EE53" s="54"/>
      <c r="EF53" s="54"/>
      <c r="EG53" s="54"/>
      <c r="EH53" s="54"/>
      <c r="EI53" s="54"/>
    </row>
    <row r="54" s="2" customFormat="1" ht="15.95" customHeight="1">
      <c r="B54" s="323" t="s">
        <v>51</v>
      </c>
      <c r="C54" s="303" t="s">
        <v>42</v>
      </c>
      <c r="D54" s="307">
        <v>82.07547169811320754716981132</v>
      </c>
      <c r="E54" s="308">
        <v>-6.7024128686247036922568257100</v>
      </c>
      <c r="F54" s="308">
        <v>76.506024096385542168674698800</v>
      </c>
      <c r="G54" s="308">
        <v>39.407244785921961246913868340</v>
      </c>
      <c r="H54" s="308">
        <v>107.27975040855742088842668251</v>
      </c>
      <c r="I54" s="308">
        <v>-33.075510333338336559168100850</v>
      </c>
      <c r="J54" s="317">
        <v>127.59439885599334192203453726</v>
      </c>
      <c r="K54" s="308">
        <v>57.069069556602534101282585880</v>
      </c>
      <c r="L54" s="318">
        <v>116.4558598600812084575267971</v>
      </c>
      <c r="M54" s="308">
        <v>41.94009886256786487131178600</v>
      </c>
      <c r="N54" s="308">
        <v>109.56460156603094802747642737</v>
      </c>
      <c r="O54" s="309">
        <v>10.658700969835070345956875150</v>
      </c>
      <c r="P54" s="317">
        <v>104.72370472142849761525476172</v>
      </c>
      <c r="Q54" s="308">
        <v>46.541652026039288209680973790</v>
      </c>
      <c r="R54" s="318">
        <v>89.09574820620670767533676646</v>
      </c>
      <c r="S54" s="308">
        <v>97.87478107100386105646645522</v>
      </c>
      <c r="T54" s="308">
        <v>117.54063109616839633136343515</v>
      </c>
      <c r="U54" s="309">
        <v>-25.942229104167659832279781620</v>
      </c>
      <c r="W54" s="281"/>
      <c r="X54" s="281"/>
      <c r="Y54" s="281"/>
      <c r="Z54" s="281"/>
      <c r="AA54" s="281"/>
      <c r="AB54" s="281"/>
      <c r="AC54" s="281"/>
      <c r="AD54" s="281"/>
      <c r="AE54" s="281"/>
      <c r="AF54" s="281"/>
      <c r="AG54" s="281"/>
      <c r="AH54" s="281"/>
      <c r="AI54" s="281"/>
      <c r="AJ54" s="281"/>
      <c r="AK54" s="281"/>
      <c r="AL54" s="34"/>
      <c r="AM54" s="34"/>
      <c r="AN54" s="34"/>
      <c r="AO54" s="34"/>
      <c r="AP54" s="34"/>
      <c r="AQ54" s="34"/>
      <c r="AR54" s="34"/>
      <c r="AS54" s="34"/>
      <c r="AT54" s="34"/>
      <c r="AU54" s="34"/>
      <c r="AV54" s="34"/>
      <c r="AW54" s="34"/>
      <c r="AX54" s="34"/>
      <c r="AY54" s="34"/>
      <c r="AZ54" s="34"/>
      <c r="BA54" s="34"/>
      <c r="BB54" s="34"/>
      <c r="BC54" s="34"/>
      <c r="BD54" s="34"/>
      <c r="BE54" s="34"/>
      <c r="BF54" s="34"/>
      <c r="BG54" s="34"/>
      <c r="BH54" s="34"/>
      <c r="BI54" s="34"/>
      <c r="BJ54" s="34"/>
      <c r="BK54" s="34"/>
      <c r="BL54" s="34"/>
      <c r="BM54" s="34"/>
      <c r="BN54" s="34"/>
      <c r="BO54" s="34"/>
      <c r="BP54" s="34"/>
      <c r="BQ54" s="34"/>
      <c r="BR54" s="34"/>
      <c r="BS54" s="34"/>
      <c r="BT54" s="34"/>
      <c r="BU54" s="34"/>
      <c r="BV54" s="34"/>
      <c r="BW54" s="34"/>
      <c r="BX54" s="34"/>
      <c r="BY54" s="34"/>
      <c r="BZ54" s="34"/>
      <c r="CA54" s="34"/>
      <c r="CB54" s="34"/>
      <c r="CC54" s="34"/>
      <c r="CD54" s="34"/>
      <c r="CE54" s="34"/>
      <c r="CF54" s="34"/>
      <c r="CG54" s="34"/>
      <c r="CH54" s="34"/>
      <c r="CI54" s="34"/>
      <c r="CJ54" s="34"/>
      <c r="CK54" s="34"/>
      <c r="CL54" s="34"/>
      <c r="CM54" s="34"/>
      <c r="CN54" s="34"/>
      <c r="CO54" s="34"/>
      <c r="CP54" s="34"/>
      <c r="CQ54" s="34"/>
      <c r="CR54" s="34"/>
      <c r="CS54" s="34"/>
      <c r="CT54" s="34"/>
      <c r="CU54" s="34"/>
      <c r="CV54" s="34"/>
      <c r="CW54" s="34"/>
      <c r="CX54" s="34"/>
      <c r="CY54" s="34"/>
      <c r="CZ54" s="34"/>
      <c r="DA54" s="34"/>
      <c r="DB54" s="34"/>
      <c r="DC54" s="34"/>
      <c r="DD54" s="34"/>
      <c r="DE54" s="34"/>
      <c r="DF54" s="34"/>
      <c r="DG54" s="34"/>
      <c r="DH54" s="34"/>
      <c r="DI54" s="34"/>
      <c r="DJ54" s="34"/>
      <c r="DK54" s="34"/>
      <c r="DL54" s="34"/>
      <c r="DM54" s="34"/>
      <c r="DN54" s="34"/>
      <c r="DO54" s="34"/>
      <c r="DP54" s="34"/>
      <c r="DQ54" s="34"/>
      <c r="DR54" s="34"/>
      <c r="DS54" s="34"/>
      <c r="DT54" s="34"/>
      <c r="DU54" s="34"/>
      <c r="DV54" s="34"/>
      <c r="DW54" s="34"/>
      <c r="DX54" s="34"/>
      <c r="DY54" s="34"/>
      <c r="DZ54" s="34"/>
      <c r="EA54" s="34"/>
      <c r="EB54" s="34"/>
      <c r="EC54" s="34"/>
      <c r="ED54" s="34"/>
      <c r="EE54" s="34"/>
      <c r="EF54" s="34"/>
      <c r="EG54" s="34"/>
      <c r="EH54" s="34"/>
      <c r="EI54" s="34"/>
    </row>
    <row r="55" s="2" customFormat="1" ht="15.95" customHeight="1">
      <c r="B55" s="324"/>
      <c r="C55" s="304" t="s">
        <v>58</v>
      </c>
      <c r="D55" s="310">
        <v>79.58998548621190130624092888</v>
      </c>
      <c r="E55" s="134">
        <v>71.865429824172092624749534220</v>
      </c>
      <c r="F55" s="134">
        <v>77.038924930491195551436515290</v>
      </c>
      <c r="G55" s="134">
        <v>39.639949039684000055012518840</v>
      </c>
      <c r="H55" s="134">
        <v>103.31139168676408001134912754</v>
      </c>
      <c r="I55" s="134">
        <v>23.077551235206279051193388190</v>
      </c>
      <c r="J55" s="319">
        <v>120.23029843871821517367025084</v>
      </c>
      <c r="K55" s="134">
        <v>1.6030698845985537042506092600</v>
      </c>
      <c r="L55" s="135">
        <v>112.36903584928077095049520506</v>
      </c>
      <c r="M55" s="134">
        <v>4.9486535147644669096974727300</v>
      </c>
      <c r="N55" s="134">
        <v>106.99593311451177767350981506</v>
      </c>
      <c r="O55" s="311">
        <v>-3.1878290173421524729549900600</v>
      </c>
      <c r="P55" s="319">
        <v>95.69127707740508163405141336</v>
      </c>
      <c r="Q55" s="134">
        <v>74.620552771826514931116522040</v>
      </c>
      <c r="R55" s="135">
        <v>86.56789717304415278276101873</v>
      </c>
      <c r="S55" s="134">
        <v>46.550246285923208908132676340</v>
      </c>
      <c r="T55" s="134">
        <v>110.53898754884137607676568979</v>
      </c>
      <c r="U55" s="311">
        <v>19.154049342991451931382018340</v>
      </c>
      <c r="W55" s="281"/>
      <c r="X55" s="281"/>
      <c r="Y55" s="281"/>
      <c r="Z55" s="281"/>
      <c r="AA55" s="281"/>
      <c r="AB55" s="281"/>
      <c r="AC55" s="281"/>
      <c r="AD55" s="281"/>
      <c r="AE55" s="281"/>
      <c r="AF55" s="281"/>
      <c r="AG55" s="281"/>
      <c r="AH55" s="281"/>
      <c r="AI55" s="281"/>
      <c r="AJ55" s="281"/>
      <c r="AK55" s="281"/>
      <c r="AL55" s="34"/>
      <c r="AM55" s="34"/>
      <c r="AN55" s="34"/>
      <c r="AO55" s="34"/>
      <c r="AP55" s="34"/>
      <c r="AQ55" s="34"/>
      <c r="AR55" s="34"/>
      <c r="AS55" s="34"/>
      <c r="AT55" s="34"/>
      <c r="AU55" s="34"/>
      <c r="AV55" s="34"/>
      <c r="AW55" s="34"/>
      <c r="AX55" s="34"/>
      <c r="AY55" s="34"/>
      <c r="AZ55" s="34"/>
      <c r="BA55" s="34"/>
      <c r="BB55" s="34"/>
      <c r="BC55" s="34"/>
      <c r="BD55" s="34"/>
      <c r="BE55" s="34"/>
      <c r="BF55" s="34"/>
      <c r="BG55" s="34"/>
      <c r="BH55" s="34"/>
      <c r="BI55" s="34"/>
      <c r="BJ55" s="34"/>
      <c r="BK55" s="34"/>
      <c r="BL55" s="34"/>
      <c r="BM55" s="34"/>
      <c r="BN55" s="34"/>
      <c r="BO55" s="34"/>
      <c r="BP55" s="34"/>
      <c r="BQ55" s="34"/>
      <c r="BR55" s="34"/>
      <c r="BS55" s="34"/>
      <c r="BT55" s="34"/>
      <c r="BU55" s="34"/>
      <c r="BV55" s="34"/>
      <c r="BW55" s="34"/>
      <c r="BX55" s="34"/>
      <c r="BY55" s="34"/>
      <c r="BZ55" s="34"/>
      <c r="CA55" s="34"/>
      <c r="CB55" s="34"/>
      <c r="CC55" s="34"/>
      <c r="CD55" s="34"/>
      <c r="CE55" s="34"/>
      <c r="CF55" s="34"/>
      <c r="CG55" s="34"/>
      <c r="CH55" s="34"/>
      <c r="CI55" s="34"/>
      <c r="CJ55" s="34"/>
      <c r="CK55" s="34"/>
      <c r="CL55" s="34"/>
      <c r="CM55" s="34"/>
      <c r="CN55" s="34"/>
      <c r="CO55" s="34"/>
      <c r="CP55" s="34"/>
      <c r="CQ55" s="34"/>
      <c r="CR55" s="34"/>
      <c r="CS55" s="34"/>
      <c r="CT55" s="34"/>
      <c r="CU55" s="34"/>
      <c r="CV55" s="34"/>
      <c r="CW55" s="34"/>
      <c r="CX55" s="34"/>
      <c r="CY55" s="34"/>
      <c r="CZ55" s="34"/>
      <c r="DA55" s="34"/>
      <c r="DB55" s="34"/>
      <c r="DC55" s="34"/>
      <c r="DD55" s="34"/>
      <c r="DE55" s="34"/>
      <c r="DF55" s="34"/>
      <c r="DG55" s="34"/>
      <c r="DH55" s="34"/>
      <c r="DI55" s="34"/>
      <c r="DJ55" s="34"/>
      <c r="DK55" s="34"/>
      <c r="DL55" s="34"/>
      <c r="DM55" s="34"/>
      <c r="DN55" s="34"/>
      <c r="DO55" s="34"/>
      <c r="DP55" s="34"/>
      <c r="DQ55" s="34"/>
      <c r="DR55" s="34"/>
      <c r="DS55" s="34"/>
      <c r="DT55" s="34"/>
      <c r="DU55" s="34"/>
      <c r="DV55" s="34"/>
      <c r="DW55" s="34"/>
      <c r="DX55" s="34"/>
      <c r="DY55" s="34"/>
      <c r="DZ55" s="34"/>
      <c r="EA55" s="34"/>
      <c r="EB55" s="34"/>
      <c r="EC55" s="34"/>
      <c r="ED55" s="34"/>
      <c r="EE55" s="34"/>
      <c r="EF55" s="34"/>
      <c r="EG55" s="34"/>
      <c r="EH55" s="34"/>
      <c r="EI55" s="34"/>
    </row>
    <row r="56" s="2" customFormat="1" ht="15.95" customHeight="1">
      <c r="B56" s="324"/>
      <c r="C56" s="305" t="s">
        <v>44</v>
      </c>
      <c r="D56" s="312">
        <v>78.229317851959361393323657470</v>
      </c>
      <c r="E56" s="159">
        <v>-4.2628774422197994125608196400</v>
      </c>
      <c r="F56" s="159">
        <v>71.510658016682113067655236330</v>
      </c>
      <c r="G56" s="159">
        <v>16.344993968667963003516969590</v>
      </c>
      <c r="H56" s="159">
        <v>109.39532654518422880170584034</v>
      </c>
      <c r="I56" s="159">
        <v>-17.712727215825237550180147010</v>
      </c>
      <c r="J56" s="320">
        <v>119.35329387930026251286458161</v>
      </c>
      <c r="K56" s="159">
        <v>45.377776504265810013059954290</v>
      </c>
      <c r="L56" s="160">
        <v>110.55578621643190263832173043</v>
      </c>
      <c r="M56" s="159">
        <v>32.264811816966393729407523780</v>
      </c>
      <c r="N56" s="159">
        <v>107.95752801725432134671070474</v>
      </c>
      <c r="O56" s="313">
        <v>9.914174833877531361606705160</v>
      </c>
      <c r="P56" s="320">
        <v>93.36926763562096007900436791</v>
      </c>
      <c r="Q56" s="159">
        <v>39.180500063654680239929469640</v>
      </c>
      <c r="R56" s="160">
        <v>79.059170198886798958043602595</v>
      </c>
      <c r="S56" s="159">
        <v>53.883487331088949907571241900</v>
      </c>
      <c r="T56" s="159">
        <v>118.10049030458411764057525158</v>
      </c>
      <c r="U56" s="313">
        <v>-9.554623125945558171628827120</v>
      </c>
      <c r="W56" s="281"/>
      <c r="X56" s="281"/>
      <c r="Y56" s="281"/>
      <c r="Z56" s="281"/>
      <c r="AA56" s="281"/>
      <c r="AB56" s="281"/>
      <c r="AC56" s="281"/>
      <c r="AD56" s="281"/>
      <c r="AE56" s="281"/>
      <c r="AF56" s="281"/>
      <c r="AG56" s="281"/>
      <c r="AH56" s="281"/>
      <c r="AI56" s="281"/>
      <c r="AJ56" s="281"/>
      <c r="AK56" s="281"/>
      <c r="AL56" s="34"/>
      <c r="AM56" s="34"/>
      <c r="AN56" s="34"/>
      <c r="AO56" s="34"/>
      <c r="AP56" s="34"/>
      <c r="AQ56" s="34"/>
      <c r="AR56" s="34"/>
      <c r="AS56" s="34"/>
      <c r="AT56" s="34"/>
      <c r="AU56" s="34"/>
      <c r="AV56" s="34"/>
      <c r="AW56" s="34"/>
      <c r="AX56" s="34"/>
      <c r="AY56" s="34"/>
      <c r="AZ56" s="34"/>
      <c r="BA56" s="34"/>
      <c r="BB56" s="34"/>
      <c r="BC56" s="34"/>
      <c r="BD56" s="34"/>
      <c r="BE56" s="34"/>
      <c r="BF56" s="34"/>
      <c r="BG56" s="34"/>
      <c r="BH56" s="34"/>
      <c r="BI56" s="34"/>
      <c r="BJ56" s="34"/>
      <c r="BK56" s="34"/>
      <c r="BL56" s="34"/>
      <c r="BM56" s="34"/>
      <c r="BN56" s="34"/>
      <c r="BO56" s="34"/>
      <c r="BP56" s="34"/>
      <c r="BQ56" s="34"/>
      <c r="BR56" s="34"/>
      <c r="BS56" s="34"/>
      <c r="BT56" s="34"/>
      <c r="BU56" s="34"/>
      <c r="BV56" s="34"/>
      <c r="BW56" s="34"/>
      <c r="BX56" s="34"/>
      <c r="BY56" s="34"/>
      <c r="BZ56" s="34"/>
      <c r="CA56" s="34"/>
      <c r="CB56" s="34"/>
      <c r="CC56" s="34"/>
      <c r="CD56" s="34"/>
      <c r="CE56" s="34"/>
      <c r="CF56" s="34"/>
      <c r="CG56" s="34"/>
      <c r="CH56" s="34"/>
      <c r="CI56" s="34"/>
      <c r="CJ56" s="34"/>
      <c r="CK56" s="34"/>
      <c r="CL56" s="34"/>
      <c r="CM56" s="34"/>
      <c r="CN56" s="34"/>
      <c r="CO56" s="34"/>
      <c r="CP56" s="34"/>
      <c r="CQ56" s="34"/>
      <c r="CR56" s="34"/>
      <c r="CS56" s="34"/>
      <c r="CT56" s="34"/>
      <c r="CU56" s="34"/>
      <c r="CV56" s="34"/>
      <c r="CW56" s="34"/>
      <c r="CX56" s="34"/>
      <c r="CY56" s="34"/>
      <c r="CZ56" s="34"/>
      <c r="DA56" s="34"/>
      <c r="DB56" s="34"/>
      <c r="DC56" s="34"/>
      <c r="DD56" s="34"/>
      <c r="DE56" s="34"/>
      <c r="DF56" s="34"/>
      <c r="DG56" s="34"/>
      <c r="DH56" s="34"/>
      <c r="DI56" s="34"/>
      <c r="DJ56" s="34"/>
      <c r="DK56" s="34"/>
      <c r="DL56" s="34"/>
      <c r="DM56" s="34"/>
      <c r="DN56" s="34"/>
      <c r="DO56" s="34"/>
      <c r="DP56" s="34"/>
      <c r="DQ56" s="34"/>
      <c r="DR56" s="34"/>
      <c r="DS56" s="34"/>
      <c r="DT56" s="34"/>
      <c r="DU56" s="34"/>
      <c r="DV56" s="34"/>
      <c r="DW56" s="34"/>
      <c r="DX56" s="34"/>
      <c r="DY56" s="34"/>
      <c r="DZ56" s="34"/>
      <c r="EA56" s="34"/>
      <c r="EB56" s="34"/>
      <c r="EC56" s="34"/>
      <c r="ED56" s="34"/>
      <c r="EE56" s="34"/>
      <c r="EF56" s="34"/>
      <c r="EG56" s="34"/>
      <c r="EH56" s="34"/>
      <c r="EI56" s="34"/>
    </row>
    <row r="57" s="2" customFormat="1" ht="15.95" customHeight="1">
      <c r="B57" s="325"/>
      <c r="C57" s="306" t="s">
        <v>45</v>
      </c>
      <c r="D57" s="314">
        <v>79.58998548621190130624092888</v>
      </c>
      <c r="E57" s="315">
        <v>71.865429824172092624749534220</v>
      </c>
      <c r="F57" s="315">
        <v>77.038924930491195551436515290</v>
      </c>
      <c r="G57" s="315">
        <v>39.639949039684000055012518840</v>
      </c>
      <c r="H57" s="315">
        <v>103.31139168676408001134912754</v>
      </c>
      <c r="I57" s="315">
        <v>23.077551235206279051193388190</v>
      </c>
      <c r="J57" s="321">
        <v>120.23029843871821517367025084</v>
      </c>
      <c r="K57" s="315">
        <v>1.6030698845985537042506092600</v>
      </c>
      <c r="L57" s="322">
        <v>112.36903584928077095049520506</v>
      </c>
      <c r="M57" s="315">
        <v>4.9486535147644669096974727300</v>
      </c>
      <c r="N57" s="315">
        <v>106.99593311451177767350981506</v>
      </c>
      <c r="O57" s="316">
        <v>-3.1878290173421524729549900600</v>
      </c>
      <c r="P57" s="321">
        <v>95.69127707740508163405141336</v>
      </c>
      <c r="Q57" s="315">
        <v>74.620552771826514931116522040</v>
      </c>
      <c r="R57" s="322">
        <v>86.56789717304415278276101873</v>
      </c>
      <c r="S57" s="315">
        <v>46.550246285923208908132676340</v>
      </c>
      <c r="T57" s="315">
        <v>110.53898754884137607676568979</v>
      </c>
      <c r="U57" s="316">
        <v>19.154049342991451931382018340</v>
      </c>
      <c r="W57" s="281"/>
      <c r="X57" s="281"/>
      <c r="Y57" s="281"/>
      <c r="Z57" s="281"/>
      <c r="AA57" s="281"/>
      <c r="AB57" s="281"/>
      <c r="AC57" s="281"/>
      <c r="AD57" s="281"/>
      <c r="AE57" s="281"/>
      <c r="AF57" s="281"/>
      <c r="AG57" s="281"/>
      <c r="AH57" s="281"/>
      <c r="AI57" s="281"/>
      <c r="AJ57" s="281"/>
      <c r="AK57" s="281"/>
      <c r="AL57" s="34"/>
      <c r="AM57" s="34"/>
      <c r="AN57" s="34"/>
      <c r="AO57" s="34"/>
      <c r="AP57" s="34"/>
      <c r="AQ57" s="34"/>
      <c r="AR57" s="34"/>
      <c r="AS57" s="34"/>
      <c r="AT57" s="34"/>
      <c r="AU57" s="34"/>
      <c r="AV57" s="34"/>
      <c r="AW57" s="34"/>
      <c r="AX57" s="34"/>
      <c r="AY57" s="34"/>
      <c r="AZ57" s="34"/>
      <c r="BA57" s="34"/>
      <c r="BB57" s="34"/>
      <c r="BC57" s="34"/>
      <c r="BD57" s="34"/>
      <c r="BE57" s="34"/>
      <c r="BF57" s="34"/>
      <c r="BG57" s="34"/>
      <c r="BH57" s="34"/>
      <c r="BI57" s="34"/>
      <c r="BJ57" s="34"/>
      <c r="BK57" s="34"/>
      <c r="BL57" s="34"/>
      <c r="BM57" s="34"/>
      <c r="BN57" s="34"/>
      <c r="BO57" s="34"/>
      <c r="BP57" s="34"/>
      <c r="BQ57" s="34"/>
      <c r="BR57" s="34"/>
      <c r="BS57" s="34"/>
      <c r="BT57" s="34"/>
      <c r="BU57" s="34"/>
      <c r="BV57" s="34"/>
      <c r="BW57" s="34"/>
      <c r="BX57" s="34"/>
      <c r="BY57" s="34"/>
      <c r="BZ57" s="34"/>
      <c r="CA57" s="34"/>
      <c r="CB57" s="34"/>
      <c r="CC57" s="34"/>
      <c r="CD57" s="34"/>
      <c r="CE57" s="34"/>
      <c r="CF57" s="34"/>
      <c r="CG57" s="34"/>
      <c r="CH57" s="34"/>
      <c r="CI57" s="34"/>
      <c r="CJ57" s="34"/>
      <c r="CK57" s="34"/>
      <c r="CL57" s="34"/>
      <c r="CM57" s="34"/>
      <c r="CN57" s="34"/>
      <c r="CO57" s="34"/>
      <c r="CP57" s="34"/>
      <c r="CQ57" s="34"/>
      <c r="CR57" s="34"/>
      <c r="CS57" s="34"/>
      <c r="CT57" s="34"/>
      <c r="CU57" s="34"/>
      <c r="CV57" s="34"/>
      <c r="CW57" s="34"/>
      <c r="CX57" s="34"/>
      <c r="CY57" s="34"/>
      <c r="CZ57" s="34"/>
      <c r="DA57" s="34"/>
      <c r="DB57" s="34"/>
      <c r="DC57" s="34"/>
      <c r="DD57" s="34"/>
      <c r="DE57" s="34"/>
      <c r="DF57" s="34"/>
      <c r="DG57" s="34"/>
      <c r="DH57" s="34"/>
      <c r="DI57" s="34"/>
      <c r="DJ57" s="34"/>
      <c r="DK57" s="34"/>
      <c r="DL57" s="34"/>
      <c r="DM57" s="34"/>
      <c r="DN57" s="34"/>
      <c r="DO57" s="34"/>
      <c r="DP57" s="34"/>
      <c r="DQ57" s="34"/>
      <c r="DR57" s="34"/>
      <c r="DS57" s="34"/>
      <c r="DT57" s="34"/>
      <c r="DU57" s="34"/>
      <c r="DV57" s="34"/>
      <c r="DW57" s="34"/>
      <c r="DX57" s="34"/>
      <c r="DY57" s="34"/>
      <c r="DZ57" s="34"/>
      <c r="EA57" s="34"/>
      <c r="EB57" s="34"/>
      <c r="EC57" s="34"/>
      <c r="ED57" s="34"/>
      <c r="EE57" s="34"/>
      <c r="EF57" s="34"/>
      <c r="EG57" s="34"/>
      <c r="EH57" s="34"/>
      <c r="EI57" s="34"/>
    </row>
    <row r="58" s="2" customFormat="1" ht="5.1" customHeight="1">
      <c r="B58" s="54"/>
      <c r="C58" s="297"/>
      <c r="D58" s="159"/>
      <c r="E58" s="159"/>
      <c r="F58" s="159"/>
      <c r="G58" s="159"/>
      <c r="H58" s="159"/>
      <c r="I58" s="159"/>
      <c r="J58" s="160"/>
      <c r="K58" s="159"/>
      <c r="L58" s="160"/>
      <c r="M58" s="159"/>
      <c r="N58" s="159"/>
      <c r="O58" s="159"/>
      <c r="P58" s="160"/>
      <c r="Q58" s="159"/>
      <c r="R58" s="160"/>
      <c r="S58" s="159"/>
      <c r="T58" s="159"/>
      <c r="U58" s="159"/>
      <c r="W58" s="281"/>
      <c r="X58" s="281"/>
      <c r="Y58" s="281"/>
      <c r="Z58" s="281"/>
      <c r="AA58" s="281"/>
      <c r="AB58" s="281"/>
      <c r="AC58" s="281"/>
      <c r="AD58" s="281"/>
      <c r="AE58" s="281"/>
      <c r="AF58" s="281"/>
      <c r="AG58" s="281"/>
      <c r="AH58" s="281"/>
      <c r="AI58" s="281"/>
      <c r="AJ58" s="281"/>
      <c r="AK58" s="281"/>
      <c r="AL58" s="34"/>
      <c r="AM58" s="34"/>
      <c r="AN58" s="34"/>
      <c r="AO58" s="34"/>
      <c r="AP58" s="34"/>
      <c r="AQ58" s="34"/>
      <c r="AR58" s="34"/>
      <c r="AS58" s="34"/>
      <c r="AT58" s="34"/>
      <c r="AU58" s="34"/>
      <c r="AV58" s="34"/>
      <c r="AW58" s="34"/>
      <c r="AX58" s="34"/>
      <c r="AY58" s="34"/>
      <c r="AZ58" s="34"/>
      <c r="BA58" s="34"/>
      <c r="BB58" s="34"/>
      <c r="BC58" s="34"/>
      <c r="BD58" s="34"/>
      <c r="BE58" s="34"/>
      <c r="BF58" s="34"/>
      <c r="BG58" s="34"/>
      <c r="BH58" s="34"/>
      <c r="BI58" s="34"/>
      <c r="BJ58" s="34"/>
      <c r="BK58" s="34"/>
      <c r="BL58" s="34"/>
      <c r="BM58" s="34"/>
      <c r="BN58" s="34"/>
      <c r="BO58" s="34"/>
      <c r="BP58" s="34"/>
      <c r="BQ58" s="34"/>
      <c r="BR58" s="34"/>
      <c r="BS58" s="34"/>
      <c r="BT58" s="34"/>
      <c r="BU58" s="34"/>
      <c r="BV58" s="34"/>
      <c r="BW58" s="34"/>
      <c r="BX58" s="34"/>
      <c r="BY58" s="34"/>
      <c r="BZ58" s="34"/>
      <c r="CA58" s="34"/>
      <c r="CB58" s="34"/>
      <c r="CC58" s="34"/>
      <c r="CD58" s="34"/>
      <c r="CE58" s="34"/>
      <c r="CF58" s="34"/>
      <c r="CG58" s="34"/>
      <c r="CH58" s="34"/>
      <c r="CI58" s="34"/>
      <c r="CJ58" s="34"/>
      <c r="CK58" s="34"/>
      <c r="CL58" s="34"/>
      <c r="CM58" s="34"/>
      <c r="CN58" s="34"/>
      <c r="CO58" s="34"/>
      <c r="CP58" s="34"/>
      <c r="CQ58" s="34"/>
      <c r="CR58" s="34"/>
      <c r="CS58" s="34"/>
      <c r="CT58" s="34"/>
      <c r="CU58" s="34"/>
      <c r="CV58" s="34"/>
      <c r="CW58" s="34"/>
      <c r="CX58" s="34"/>
      <c r="CY58" s="34"/>
      <c r="CZ58" s="34"/>
      <c r="DA58" s="34"/>
      <c r="DB58" s="34"/>
      <c r="DC58" s="34"/>
      <c r="DD58" s="34"/>
      <c r="DE58" s="34"/>
      <c r="DF58" s="34"/>
      <c r="DG58" s="34"/>
      <c r="DH58" s="34"/>
      <c r="DI58" s="34"/>
      <c r="DJ58" s="34"/>
      <c r="DK58" s="34"/>
      <c r="DL58" s="34"/>
      <c r="DM58" s="34"/>
      <c r="DN58" s="34"/>
      <c r="DO58" s="34"/>
      <c r="DP58" s="34"/>
      <c r="DQ58" s="34"/>
      <c r="DR58" s="34"/>
      <c r="DS58" s="34"/>
      <c r="DT58" s="34"/>
      <c r="DU58" s="34"/>
      <c r="DV58" s="34"/>
      <c r="DW58" s="34"/>
      <c r="DX58" s="34"/>
      <c r="DY58" s="34"/>
      <c r="DZ58" s="34"/>
      <c r="EA58" s="34"/>
      <c r="EB58" s="34"/>
      <c r="EC58" s="34"/>
      <c r="ED58" s="34"/>
      <c r="EE58" s="34"/>
      <c r="EF58" s="34"/>
      <c r="EG58" s="34"/>
      <c r="EH58" s="34"/>
      <c r="EI58" s="34"/>
    </row>
    <row r="59" s="2" customFormat="1" ht="15.95" customHeight="1">
      <c r="B59" s="806" t="s">
        <v>57</v>
      </c>
      <c r="C59" s="611"/>
      <c r="D59" s="526"/>
      <c r="E59" s="527"/>
      <c r="F59" s="527"/>
      <c r="G59" s="527"/>
      <c r="H59" s="527"/>
      <c r="I59" s="527"/>
      <c r="J59" s="527"/>
      <c r="K59" s="527"/>
      <c r="L59" s="527"/>
      <c r="M59" s="527"/>
      <c r="N59" s="527"/>
      <c r="O59" s="527"/>
      <c r="P59" s="527"/>
      <c r="Q59" s="527"/>
      <c r="R59" s="527"/>
      <c r="S59" s="527"/>
      <c r="T59" s="527"/>
      <c r="U59" s="528"/>
      <c r="W59" s="281"/>
      <c r="X59" s="281"/>
      <c r="Y59" s="281"/>
      <c r="Z59" s="281"/>
      <c r="AA59" s="281"/>
      <c r="AB59" s="281"/>
      <c r="AC59" s="281"/>
      <c r="AD59" s="281"/>
      <c r="AE59" s="281"/>
      <c r="AF59" s="281"/>
      <c r="AG59" s="281"/>
      <c r="AH59" s="281"/>
      <c r="AI59" s="281"/>
      <c r="AJ59" s="281"/>
      <c r="AK59" s="281"/>
      <c r="AL59" s="34"/>
      <c r="AM59" s="34"/>
      <c r="AN59" s="34"/>
      <c r="AO59" s="34"/>
      <c r="AP59" s="34"/>
      <c r="AQ59" s="34"/>
      <c r="AR59" s="34"/>
      <c r="AS59" s="34"/>
      <c r="AT59" s="34"/>
      <c r="AU59" s="34"/>
      <c r="AV59" s="34"/>
      <c r="AW59" s="34"/>
      <c r="AX59" s="34"/>
      <c r="AY59" s="34"/>
      <c r="AZ59" s="34"/>
      <c r="BA59" s="34"/>
      <c r="BB59" s="34"/>
      <c r="BC59" s="34"/>
      <c r="BD59" s="34"/>
      <c r="BE59" s="34"/>
      <c r="BF59" s="34"/>
      <c r="BG59" s="34"/>
      <c r="BH59" s="34"/>
      <c r="BI59" s="34"/>
      <c r="BJ59" s="34"/>
      <c r="BK59" s="34"/>
      <c r="BL59" s="34"/>
      <c r="BM59" s="34"/>
      <c r="BN59" s="34"/>
      <c r="BO59" s="34"/>
      <c r="BP59" s="34"/>
      <c r="BQ59" s="34"/>
      <c r="BR59" s="34"/>
      <c r="BS59" s="34"/>
      <c r="BT59" s="34"/>
      <c r="BU59" s="34"/>
      <c r="BV59" s="34"/>
      <c r="BW59" s="34"/>
      <c r="BX59" s="34"/>
      <c r="BY59" s="34"/>
      <c r="BZ59" s="34"/>
      <c r="CA59" s="34"/>
      <c r="CB59" s="34"/>
      <c r="CC59" s="34"/>
      <c r="CD59" s="34"/>
      <c r="CE59" s="34"/>
      <c r="CF59" s="34"/>
      <c r="CG59" s="34"/>
      <c r="CH59" s="34"/>
      <c r="CI59" s="34"/>
      <c r="CJ59" s="34"/>
      <c r="CK59" s="34"/>
      <c r="CL59" s="34"/>
      <c r="CM59" s="34"/>
      <c r="CN59" s="34"/>
      <c r="CO59" s="34"/>
      <c r="CP59" s="34"/>
      <c r="CQ59" s="34"/>
      <c r="CR59" s="34"/>
      <c r="CS59" s="34"/>
      <c r="CT59" s="34"/>
      <c r="CU59" s="34"/>
      <c r="CV59" s="34"/>
      <c r="CW59" s="34"/>
      <c r="CX59" s="34"/>
      <c r="CY59" s="34"/>
      <c r="CZ59" s="34"/>
      <c r="DA59" s="34"/>
      <c r="DB59" s="34"/>
      <c r="DC59" s="34"/>
      <c r="DD59" s="34"/>
      <c r="DE59" s="34"/>
      <c r="DF59" s="34"/>
      <c r="DG59" s="34"/>
      <c r="DH59" s="34"/>
      <c r="DI59" s="34"/>
      <c r="DJ59" s="34"/>
      <c r="DK59" s="34"/>
      <c r="DL59" s="34"/>
      <c r="DM59" s="34"/>
      <c r="DN59" s="34"/>
      <c r="DO59" s="34"/>
      <c r="DP59" s="34"/>
      <c r="DQ59" s="34"/>
      <c r="DR59" s="34"/>
      <c r="DS59" s="34"/>
      <c r="DT59" s="34"/>
      <c r="DU59" s="34"/>
      <c r="DV59" s="34"/>
      <c r="DW59" s="34"/>
      <c r="DX59" s="34"/>
      <c r="DY59" s="34"/>
      <c r="DZ59" s="34"/>
      <c r="EA59" s="34"/>
      <c r="EB59" s="34"/>
      <c r="EC59" s="34"/>
      <c r="ED59" s="34"/>
      <c r="EE59" s="34"/>
      <c r="EF59" s="34"/>
      <c r="EG59" s="34"/>
      <c r="EH59" s="34"/>
      <c r="EI59" s="34"/>
    </row>
    <row r="60" ht="15.95" customHeight="1">
      <c r="B60" s="344" t="s">
        <v>40</v>
      </c>
      <c r="C60" s="348" t="s">
        <v>42</v>
      </c>
      <c r="D60" s="238">
        <v>68.867924528301886792452830190</v>
      </c>
      <c r="E60" s="327">
        <v>16.759388038866002851278967340</v>
      </c>
      <c r="F60" s="327">
        <v>74.271631982475355969331872950</v>
      </c>
      <c r="G60" s="327">
        <v>58.100519016986000308244277890</v>
      </c>
      <c r="H60" s="327">
        <v>92.72439919530986969696126524</v>
      </c>
      <c r="I60" s="239">
        <v>-26.148637104517694092255664710</v>
      </c>
      <c r="J60" s="326">
        <v>124.02199921363831336778923087</v>
      </c>
      <c r="K60" s="327">
        <v>43.552249686179961770731436970</v>
      </c>
      <c r="L60" s="328">
        <v>110.05290701265742610064773416</v>
      </c>
      <c r="M60" s="327">
        <v>33.142203911657079104735258560</v>
      </c>
      <c r="N60" s="327">
        <v>112.69306970634975716648409100</v>
      </c>
      <c r="O60" s="239">
        <v>7.8187422686104737992529143300</v>
      </c>
      <c r="P60" s="326">
        <v>85.41137681693959316838314956</v>
      </c>
      <c r="Q60" s="327">
        <v>67.610728249889153133561738610</v>
      </c>
      <c r="R60" s="328">
        <v>81.73809008245673673477462052</v>
      </c>
      <c r="S60" s="327">
        <v>110.49851541485450208649618274</v>
      </c>
      <c r="T60" s="327">
        <v>104.49397181996456477155924268</v>
      </c>
      <c r="U60" s="239">
        <v>-20.374389377864788210761680940</v>
      </c>
    </row>
    <row r="61" ht="15.95" customHeight="1">
      <c r="B61" s="345" t="s">
        <v>67</v>
      </c>
      <c r="C61" s="304" t="s">
        <v>58</v>
      </c>
      <c r="D61" s="240">
        <v>70.170537010159651669085631350</v>
      </c>
      <c r="E61" s="121">
        <v>93.39549269251863006306871801</v>
      </c>
      <c r="F61" s="121">
        <v>62.753475440222428174235403150</v>
      </c>
      <c r="G61" s="121">
        <v>36.735803493749880664331038990</v>
      </c>
      <c r="H61" s="121">
        <v>111.81936381675394566753318697</v>
      </c>
      <c r="I61" s="241">
        <v>41.437346877145898504367392350</v>
      </c>
      <c r="J61" s="329">
        <v>107.09305126218411204644029106</v>
      </c>
      <c r="K61" s="121">
        <v>-21.861699764392500305066881030</v>
      </c>
      <c r="L61" s="136">
        <v>102.68410590745023596981971342</v>
      </c>
      <c r="M61" s="121">
        <v>-8.655219771630966042761942410</v>
      </c>
      <c r="N61" s="121">
        <v>104.29369795429458518291905316</v>
      </c>
      <c r="O61" s="241">
        <v>-14.457837612318550991908387630</v>
      </c>
      <c r="P61" s="329">
        <v>75.147769171240150321702060555</v>
      </c>
      <c r="Q61" s="121">
        <v>51.115950722329529320509411180</v>
      </c>
      <c r="R61" s="136">
        <v>64.437845181643771341542748983</v>
      </c>
      <c r="S61" s="121">
        <v>24.901019194931012547838500850</v>
      </c>
      <c r="T61" s="121">
        <v>116.62054955345912941931283722</v>
      </c>
      <c r="U61" s="241">
        <v>20.988564942555544849016282360</v>
      </c>
    </row>
    <row r="62" ht="15.95" customHeight="1">
      <c r="B62" s="345"/>
      <c r="C62" s="305" t="s">
        <v>44</v>
      </c>
      <c r="D62" s="341">
        <v>70.986937590711175616835994190</v>
      </c>
      <c r="E62" s="156">
        <v>33.429504402159863639108714480</v>
      </c>
      <c r="F62" s="156">
        <v>61.186283595922150139017608900</v>
      </c>
      <c r="G62" s="156">
        <v>21.476682204538650183665601070</v>
      </c>
      <c r="H62" s="156">
        <v>116.01773047618503255159957244</v>
      </c>
      <c r="I62" s="331">
        <v>9.839602120169232070585972550</v>
      </c>
      <c r="J62" s="330">
        <v>106.93280121388328179690646183</v>
      </c>
      <c r="K62" s="156">
        <v>28.355761023990777904241381360</v>
      </c>
      <c r="L62" s="186">
        <v>104.34666239816019468019775782</v>
      </c>
      <c r="M62" s="156">
        <v>30.260426495754165484903859960</v>
      </c>
      <c r="N62" s="156">
        <v>102.47841067101412632061393883</v>
      </c>
      <c r="O62" s="331">
        <v>-1.462198092598942318787998800</v>
      </c>
      <c r="P62" s="330">
        <v>75.908320861698567673246662527</v>
      </c>
      <c r="Q62" s="156">
        <v>71.264455805757682378064435760</v>
      </c>
      <c r="R62" s="186">
        <v>63.845844777817757671794772671</v>
      </c>
      <c r="S62" s="156">
        <v>58.236044332494723343574376260</v>
      </c>
      <c r="T62" s="156">
        <v>118.89312628857521054863932116</v>
      </c>
      <c r="U62" s="331">
        <v>8.233529553011730985199607510</v>
      </c>
    </row>
    <row r="63" ht="15.95" customHeight="1">
      <c r="B63" s="346"/>
      <c r="C63" s="349" t="s">
        <v>45</v>
      </c>
      <c r="D63" s="244">
        <v>70.170537010159651669085631350</v>
      </c>
      <c r="E63" s="333">
        <v>93.39549269251863006306871801</v>
      </c>
      <c r="F63" s="333">
        <v>62.753475440222428174235403150</v>
      </c>
      <c r="G63" s="333">
        <v>36.735803493749880664331038990</v>
      </c>
      <c r="H63" s="333">
        <v>111.81936381675394566753318697</v>
      </c>
      <c r="I63" s="245">
        <v>41.437346877145898504367392350</v>
      </c>
      <c r="J63" s="332">
        <v>107.09305126218411204644029106</v>
      </c>
      <c r="K63" s="333">
        <v>-21.861699764392500305066881030</v>
      </c>
      <c r="L63" s="334">
        <v>102.68410590745023596981971342</v>
      </c>
      <c r="M63" s="333">
        <v>-8.655219771630966042761942410</v>
      </c>
      <c r="N63" s="333">
        <v>104.29369795429458518291905316</v>
      </c>
      <c r="O63" s="245">
        <v>-14.457837612318550991908387630</v>
      </c>
      <c r="P63" s="332">
        <v>75.147769171240150321702060555</v>
      </c>
      <c r="Q63" s="333">
        <v>51.115950722329529320509411180</v>
      </c>
      <c r="R63" s="334">
        <v>64.437845181643771341542748983</v>
      </c>
      <c r="S63" s="333">
        <v>24.901019194931012547838500850</v>
      </c>
      <c r="T63" s="333">
        <v>116.62054955345912941931283722</v>
      </c>
      <c r="U63" s="245">
        <v>20.988564942555544849016282360</v>
      </c>
    </row>
    <row r="64" ht="5.1" customHeight="1">
      <c r="B64" s="54"/>
      <c r="C64" s="54"/>
      <c r="D64" s="156"/>
      <c r="E64" s="156"/>
      <c r="F64" s="156"/>
      <c r="G64" s="156"/>
      <c r="H64" s="156"/>
      <c r="I64" s="156"/>
      <c r="J64" s="156"/>
      <c r="K64" s="156"/>
      <c r="L64" s="156"/>
      <c r="M64" s="156"/>
      <c r="N64" s="156"/>
      <c r="O64" s="156"/>
      <c r="P64" s="156"/>
      <c r="Q64" s="156"/>
      <c r="R64" s="156"/>
      <c r="S64" s="156"/>
      <c r="T64" s="156"/>
      <c r="U64" s="156"/>
    </row>
    <row r="65" s="4" customFormat="1" ht="5.1" customHeight="1">
      <c r="A65" s="54"/>
      <c r="B65" s="54"/>
      <c r="C65" s="54"/>
      <c r="D65" s="156"/>
      <c r="E65" s="156"/>
      <c r="F65" s="156"/>
      <c r="G65" s="156"/>
      <c r="H65" s="156"/>
      <c r="I65" s="156"/>
      <c r="J65" s="156"/>
      <c r="K65" s="156"/>
      <c r="L65" s="156"/>
      <c r="M65" s="156"/>
      <c r="N65" s="156"/>
      <c r="O65" s="156"/>
      <c r="P65" s="156"/>
      <c r="Q65" s="156"/>
      <c r="R65" s="156"/>
      <c r="S65" s="156"/>
      <c r="T65" s="156"/>
      <c r="U65" s="156"/>
      <c r="W65" s="281"/>
      <c r="X65" s="281"/>
      <c r="Y65" s="281"/>
      <c r="Z65" s="281"/>
      <c r="AA65" s="281"/>
      <c r="AB65" s="281"/>
      <c r="AC65" s="281"/>
      <c r="AD65" s="281"/>
      <c r="AE65" s="281"/>
      <c r="AF65" s="281"/>
      <c r="AG65" s="281"/>
      <c r="AH65" s="281"/>
      <c r="AI65" s="281"/>
      <c r="AJ65" s="281"/>
      <c r="AK65" s="281"/>
    </row>
    <row r="66" ht="15.95" customHeight="1">
      <c r="B66" s="347" t="s">
        <v>52</v>
      </c>
      <c r="C66" s="348" t="s">
        <v>42</v>
      </c>
      <c r="D66" s="238">
        <v>80.18867924528301886792452830</v>
      </c>
      <c r="E66" s="327">
        <v>-6.4649243466608643991152701400</v>
      </c>
      <c r="F66" s="327">
        <v>75.716198125836680053547523430</v>
      </c>
      <c r="G66" s="327">
        <v>44.636235775369760296884525030</v>
      </c>
      <c r="H66" s="327">
        <v>105.90690133703397293907288302</v>
      </c>
      <c r="I66" s="239">
        <v>-35.330814472665582301324113290</v>
      </c>
      <c r="J66" s="326">
        <v>128.66754152012662579258888256</v>
      </c>
      <c r="K66" s="327">
        <v>60.773730820541481123527781290</v>
      </c>
      <c r="L66" s="328">
        <v>120.12443689786774880180612253</v>
      </c>
      <c r="M66" s="327">
        <v>49.611457909920902945693442430</v>
      </c>
      <c r="N66" s="327">
        <v>107.11187901719148047581060031</v>
      </c>
      <c r="O66" s="239">
        <v>7.4608409453695973843665658400</v>
      </c>
      <c r="P66" s="326">
        <v>103.17680216236569049405712281</v>
      </c>
      <c r="Q66" s="327">
        <v>50.379830753799676160612012740</v>
      </c>
      <c r="R66" s="328">
        <v>90.95365663913520578621357818</v>
      </c>
      <c r="S66" s="327">
        <v>116.39238100981803994172497153</v>
      </c>
      <c r="T66" s="327">
        <v>113.43887203098017554928468127</v>
      </c>
      <c r="U66" s="239">
        <v>-30.505949399866259433492196200</v>
      </c>
    </row>
    <row r="67" ht="15.95" customHeight="1">
      <c r="B67" s="345" t="s">
        <v>55</v>
      </c>
      <c r="C67" s="304" t="s">
        <v>58</v>
      </c>
      <c r="D67" s="240">
        <v>79.110512129380053908355795150</v>
      </c>
      <c r="E67" s="121">
        <v>77.117932963533925977697563100</v>
      </c>
      <c r="F67" s="121">
        <v>75.935742971887550200803212850</v>
      </c>
      <c r="G67" s="121">
        <v>37.696728596591711348182392640</v>
      </c>
      <c r="H67" s="121">
        <v>104.18086270475795125439281253</v>
      </c>
      <c r="I67" s="241">
        <v>28.629005764288357945222996260</v>
      </c>
      <c r="J67" s="329">
        <v>119.13270660313701954956175028</v>
      </c>
      <c r="K67" s="121">
        <v>-1.8001435825433774575698923800</v>
      </c>
      <c r="L67" s="136">
        <v>112.54102767991287353040398272</v>
      </c>
      <c r="M67" s="121">
        <v>4.0545833931885240635977166900</v>
      </c>
      <c r="N67" s="121">
        <v>105.85713411287844135788490833</v>
      </c>
      <c r="O67" s="241">
        <v>-5.626592106562653149643048700</v>
      </c>
      <c r="P67" s="329">
        <v>94.2464943073334642528204143</v>
      </c>
      <c r="Q67" s="121">
        <v>73.929555859780587422754786910</v>
      </c>
      <c r="R67" s="136">
        <v>85.45886551693946235794692792</v>
      </c>
      <c r="S67" s="121">
        <v>43.279757287188373252269543510</v>
      </c>
      <c r="T67" s="121">
        <v>110.28287555332938284934607363</v>
      </c>
      <c r="U67" s="241">
        <v>21.391576279232131661991174840</v>
      </c>
    </row>
    <row r="68" ht="15.95" customHeight="1">
      <c r="B68" s="345"/>
      <c r="C68" s="305" t="s">
        <v>44</v>
      </c>
      <c r="D68" s="342">
        <v>78.616352201257861635220125790</v>
      </c>
      <c r="E68" s="161">
        <v>0.7751937984224265368667821700</v>
      </c>
      <c r="F68" s="161">
        <v>71.048639000446229361892012490</v>
      </c>
      <c r="G68" s="161">
        <v>15.090048763703998649899146570</v>
      </c>
      <c r="H68" s="161">
        <v>110.65145414082330606992105383</v>
      </c>
      <c r="I68" s="336">
        <v>-12.437960639536096658619130100</v>
      </c>
      <c r="J68" s="335">
        <v>119.27185300573194165836910897</v>
      </c>
      <c r="K68" s="161">
        <v>45.573793198330848723610553660</v>
      </c>
      <c r="L68" s="162">
        <v>112.19369640979349162207461465</v>
      </c>
      <c r="M68" s="161">
        <v>35.815414845037802039411204710</v>
      </c>
      <c r="N68" s="161">
        <v>106.30887190852960540703357071</v>
      </c>
      <c r="O68" s="336">
        <v>7.1850300384245640920222057500</v>
      </c>
      <c r="P68" s="335">
        <v>93.76718003595278432261722404</v>
      </c>
      <c r="Q68" s="161">
        <v>46.702272215457785543228311390</v>
      </c>
      <c r="R68" s="162">
        <v>79.7120943434507797236355205</v>
      </c>
      <c r="S68" s="161">
        <v>56.310027173609525878794675530</v>
      </c>
      <c r="T68" s="161">
        <v>117.63231264749322647057423413</v>
      </c>
      <c r="U68" s="336">
        <v>-6.146601809205030932817816700</v>
      </c>
    </row>
    <row r="69" ht="15.95" customHeight="1">
      <c r="B69" s="346"/>
      <c r="C69" s="349" t="s">
        <v>45</v>
      </c>
      <c r="D69" s="343">
        <v>79.110512129380053908355795150</v>
      </c>
      <c r="E69" s="338">
        <v>77.117932963533925977697563100</v>
      </c>
      <c r="F69" s="338">
        <v>75.935742971887550200803212850</v>
      </c>
      <c r="G69" s="338">
        <v>37.696728596591711348182392640</v>
      </c>
      <c r="H69" s="338">
        <v>104.18086270475795125439281253</v>
      </c>
      <c r="I69" s="340">
        <v>28.629005764288357945222996260</v>
      </c>
      <c r="J69" s="337">
        <v>119.13270660313701954956175028</v>
      </c>
      <c r="K69" s="338">
        <v>-1.8001435825433774575698923800</v>
      </c>
      <c r="L69" s="339">
        <v>112.54102767991287353040398272</v>
      </c>
      <c r="M69" s="338">
        <v>4.0545833931885240635977166900</v>
      </c>
      <c r="N69" s="338">
        <v>105.85713411287844135788490833</v>
      </c>
      <c r="O69" s="340">
        <v>-5.626592106562653149643048700</v>
      </c>
      <c r="P69" s="337">
        <v>94.2464943073334642528204143</v>
      </c>
      <c r="Q69" s="338">
        <v>73.929555859780587422754786910</v>
      </c>
      <c r="R69" s="339">
        <v>85.45886551693946235794692792</v>
      </c>
      <c r="S69" s="338">
        <v>43.279757287188373252269543510</v>
      </c>
      <c r="T69" s="338">
        <v>110.28287555332938284934607363</v>
      </c>
      <c r="U69" s="340">
        <v>21.391576279232131661991174840</v>
      </c>
    </row>
    <row r="70" ht="5.1" customHeight="1">
      <c r="B70" s="54"/>
      <c r="C70" s="54"/>
      <c r="D70" s="161"/>
      <c r="E70" s="161"/>
      <c r="F70" s="161"/>
      <c r="G70" s="161"/>
      <c r="H70" s="161"/>
      <c r="I70" s="161"/>
      <c r="J70" s="162"/>
      <c r="K70" s="161"/>
      <c r="L70" s="162"/>
      <c r="M70" s="161"/>
      <c r="N70" s="161"/>
      <c r="O70" s="161"/>
      <c r="P70" s="162"/>
      <c r="Q70" s="161"/>
      <c r="R70" s="162"/>
      <c r="S70" s="161"/>
      <c r="T70" s="161"/>
      <c r="U70" s="161"/>
    </row>
    <row r="71" s="4" customFormat="1" ht="5.1" customHeight="1">
      <c r="A71" s="54"/>
      <c r="B71" s="54"/>
      <c r="C71" s="54"/>
      <c r="D71" s="161"/>
      <c r="E71" s="161"/>
      <c r="F71" s="161"/>
      <c r="G71" s="161"/>
      <c r="H71" s="161"/>
      <c r="I71" s="161"/>
      <c r="J71" s="162"/>
      <c r="K71" s="161"/>
      <c r="L71" s="162"/>
      <c r="M71" s="161"/>
      <c r="N71" s="161"/>
      <c r="O71" s="161"/>
      <c r="P71" s="162"/>
      <c r="Q71" s="161"/>
      <c r="R71" s="162"/>
      <c r="S71" s="161"/>
      <c r="T71" s="161"/>
      <c r="U71" s="161"/>
      <c r="W71" s="281"/>
      <c r="X71" s="281"/>
      <c r="Y71" s="281"/>
      <c r="Z71" s="281"/>
      <c r="AA71" s="281"/>
      <c r="AB71" s="281"/>
      <c r="AC71" s="281"/>
      <c r="AD71" s="281"/>
      <c r="AE71" s="281"/>
      <c r="AF71" s="281"/>
      <c r="AG71" s="281"/>
      <c r="AH71" s="281"/>
      <c r="AI71" s="281"/>
      <c r="AJ71" s="281"/>
      <c r="AK71" s="281"/>
    </row>
    <row r="72" ht="15.95" customHeight="1">
      <c r="B72" s="347" t="s">
        <v>12</v>
      </c>
      <c r="C72" s="348" t="s">
        <v>42</v>
      </c>
      <c r="D72" s="238">
        <v>72.154595252586731588557516740</v>
      </c>
      <c r="E72" s="327">
        <v>9.515011547305464448580997060</v>
      </c>
      <c r="F72" s="327">
        <v>74.737660318694131364166342790</v>
      </c>
      <c r="G72" s="327">
        <v>54.532304725203278673026041880</v>
      </c>
      <c r="H72" s="327">
        <v>96.54382401711162786134086873</v>
      </c>
      <c r="I72" s="239">
        <v>-29.131315460493180056151104240</v>
      </c>
      <c r="J72" s="326">
        <v>125.52087726697595951075495571</v>
      </c>
      <c r="K72" s="327">
        <v>48.972524248076105176999464840</v>
      </c>
      <c r="L72" s="328">
        <v>112.94650754030161206448257931</v>
      </c>
      <c r="M72" s="327">
        <v>37.744808056700265956310125780</v>
      </c>
      <c r="N72" s="327">
        <v>111.13303102549457447487614113</v>
      </c>
      <c r="O72" s="239">
        <v>8.151099377088358974529154080</v>
      </c>
      <c r="P72" s="326">
        <v>90.56908094948265368228849665</v>
      </c>
      <c r="Q72" s="327">
        <v>63.147277132595638460831341530</v>
      </c>
      <c r="R72" s="328">
        <v>84.41357714729887291099883405</v>
      </c>
      <c r="S72" s="327">
        <v>112.86022652914025736615588473</v>
      </c>
      <c r="T72" s="327">
        <v>107.29207789813554781068446728</v>
      </c>
      <c r="U72" s="239">
        <v>-23.354738556420692236141746110</v>
      </c>
    </row>
    <row r="73" ht="15.95" customHeight="1">
      <c r="B73" s="345"/>
      <c r="C73" s="304" t="s">
        <v>58</v>
      </c>
      <c r="D73" s="240">
        <v>72.742310674592918066683897650</v>
      </c>
      <c r="E73" s="121">
        <v>88.24110758597995765694428648</v>
      </c>
      <c r="F73" s="121">
        <v>66.583924740056114870440666780</v>
      </c>
      <c r="G73" s="121">
        <v>37.157871092567614985838794770</v>
      </c>
      <c r="H73" s="121">
        <v>109.24905817519643721024552734</v>
      </c>
      <c r="I73" s="241">
        <v>37.244115912919199029394653290</v>
      </c>
      <c r="J73" s="329">
        <v>110.85972143263217737350767482</v>
      </c>
      <c r="K73" s="121">
        <v>-15.971287628506290782167078930</v>
      </c>
      <c r="L73" s="136">
        <v>105.85886652521366673937615261</v>
      </c>
      <c r="M73" s="121">
        <v>-4.62592192607047201962389400</v>
      </c>
      <c r="N73" s="121">
        <v>104.72407751147363501561651961</v>
      </c>
      <c r="O73" s="241">
        <v>-11.895649144505553685313410940</v>
      </c>
      <c r="P73" s="329">
        <v>80.64192297751356939777720341</v>
      </c>
      <c r="Q73" s="121">
        <v>58.176578858446307190330678770</v>
      </c>
      <c r="R73" s="136">
        <v>70.484988017824723551741211421</v>
      </c>
      <c r="S73" s="121">
        <v>30.813055060563156014461485680</v>
      </c>
      <c r="T73" s="121">
        <v>114.41006836394764087431696432</v>
      </c>
      <c r="U73" s="241">
        <v>20.918037412407303495739955470</v>
      </c>
    </row>
    <row r="74" ht="15.95" customHeight="1">
      <c r="B74" s="345"/>
      <c r="C74" s="305" t="s">
        <v>44</v>
      </c>
      <c r="D74" s="341">
        <v>73.226004922067268252666119770</v>
      </c>
      <c r="E74" s="156">
        <v>21.611035422392366303113117360</v>
      </c>
      <c r="F74" s="156">
        <v>64.119958093242535358826610790</v>
      </c>
      <c r="G74" s="156">
        <v>19.582844861292627252029901150</v>
      </c>
      <c r="H74" s="156">
        <v>114.20157950755803692197183338</v>
      </c>
      <c r="I74" s="331">
        <v>1.6960547839286873662256118500</v>
      </c>
      <c r="J74" s="330">
        <v>110.82061335947346310040610559</v>
      </c>
      <c r="K74" s="156">
        <v>33.832677265256588842192158310</v>
      </c>
      <c r="L74" s="186">
        <v>106.83451166210530615579428945</v>
      </c>
      <c r="M74" s="156">
        <v>32.120624397892580390704881970</v>
      </c>
      <c r="N74" s="156">
        <v>103.73109928182696565316308997</v>
      </c>
      <c r="O74" s="331">
        <v>1.2958255950337074642278720500</v>
      </c>
      <c r="P74" s="330">
        <v>81.14950779327317473338802297</v>
      </c>
      <c r="Q74" s="156">
        <v>62.755304555709561021108880670</v>
      </c>
      <c r="R74" s="186">
        <v>68.502244106862231534834992145</v>
      </c>
      <c r="S74" s="156">
        <v>57.993601303602055217974568690</v>
      </c>
      <c r="T74" s="156">
        <v>118.46255382039958601612248180</v>
      </c>
      <c r="U74" s="331">
        <v>3.013858290957414044271177100</v>
      </c>
    </row>
    <row r="75" ht="15.95" customHeight="1">
      <c r="B75" s="346"/>
      <c r="C75" s="349" t="s">
        <v>45</v>
      </c>
      <c r="D75" s="244">
        <v>72.742310674592918066683897650</v>
      </c>
      <c r="E75" s="333">
        <v>88.24110758597995765694428648</v>
      </c>
      <c r="F75" s="333">
        <v>66.583924740056114870440666780</v>
      </c>
      <c r="G75" s="333">
        <v>37.157871092567614985838794770</v>
      </c>
      <c r="H75" s="333">
        <v>109.24905817519643721024552734</v>
      </c>
      <c r="I75" s="245">
        <v>37.244115912919199029394653290</v>
      </c>
      <c r="J75" s="332">
        <v>110.85972143263217737350767482</v>
      </c>
      <c r="K75" s="333">
        <v>-15.971287628506290782167078930</v>
      </c>
      <c r="L75" s="334">
        <v>105.85886652521366673937615261</v>
      </c>
      <c r="M75" s="333">
        <v>-4.62592192607047201962389400</v>
      </c>
      <c r="N75" s="333">
        <v>104.72407751147363501561651961</v>
      </c>
      <c r="O75" s="245">
        <v>-11.895649144505553685313410940</v>
      </c>
      <c r="P75" s="332">
        <v>80.64192297751356939777720341</v>
      </c>
      <c r="Q75" s="333">
        <v>58.176578858446307190330678770</v>
      </c>
      <c r="R75" s="334">
        <v>70.484988017824723551741211421</v>
      </c>
      <c r="S75" s="333">
        <v>30.813055060563156014461485680</v>
      </c>
      <c r="T75" s="333">
        <v>114.41006836394764087431696432</v>
      </c>
      <c r="U75" s="245">
        <v>20.918037412407303495739955470</v>
      </c>
    </row>
    <row r="76" ht="9.95" customHeight="1"/>
    <row r="77" ht="24" customHeight="1">
      <c r="B77" s="816" t="s">
        <v>126</v>
      </c>
      <c r="C77" s="816"/>
      <c r="D77" s="816"/>
      <c r="E77" s="816"/>
      <c r="F77" s="816"/>
      <c r="G77" s="816"/>
      <c r="H77" s="816"/>
      <c r="I77" s="816"/>
      <c r="J77" s="816"/>
      <c r="K77" s="816"/>
      <c r="L77" s="816"/>
      <c r="M77" s="816"/>
      <c r="N77" s="816"/>
      <c r="O77" s="816"/>
      <c r="P77" s="816"/>
      <c r="Q77" s="816"/>
      <c r="R77" s="816"/>
      <c r="S77" s="816"/>
      <c r="T77" s="816"/>
      <c r="U77" s="816"/>
    </row>
    <row r="78" ht="9.95" customHeight="1">
      <c r="S78" s="55"/>
    </row>
    <row r="79" s="235" customFormat="1">
      <c r="A79" s="235"/>
    </row>
    <row r="80" s="235" customFormat="1"/>
    <row r="81" s="235" customFormat="1"/>
    <row r="82" s="235" customFormat="1"/>
    <row r="83" s="235" customFormat="1"/>
    <row r="84" s="235" customFormat="1"/>
    <row r="85" s="235" customFormat="1"/>
    <row r="86" s="235" customFormat="1"/>
    <row r="87" s="235" customFormat="1"/>
    <row r="88" s="235" customFormat="1"/>
    <row r="89" s="235" customFormat="1"/>
    <row r="90" s="235" customFormat="1"/>
    <row r="91" s="235" customFormat="1"/>
    <row r="92" s="235" customFormat="1"/>
    <row r="93" s="235" customFormat="1"/>
    <row r="94" s="235" customFormat="1"/>
    <row r="95" s="235" customFormat="1"/>
    <row r="96" s="235" customFormat="1"/>
    <row r="97" s="235" customFormat="1"/>
    <row r="98" s="235" customFormat="1"/>
    <row r="99" s="235" customFormat="1"/>
    <row r="100" s="235" customFormat="1"/>
    <row r="101" s="235" customFormat="1"/>
    <row r="102" s="235" customFormat="1"/>
    <row r="103" s="235" customFormat="1"/>
    <row r="104" s="235" customFormat="1"/>
    <row r="105" s="235" customFormat="1"/>
    <row r="106" s="235" customFormat="1"/>
    <row r="107" s="235" customFormat="1"/>
    <row r="108" s="235" customFormat="1"/>
    <row r="109" s="235" customFormat="1"/>
  </sheetData>
  <mergeCells count="15">
    <mergeCell ref="B77:U77"/>
    <mergeCell ref="J16:K16"/>
    <mergeCell ref="T16:U16"/>
    <mergeCell ref="L16:M16"/>
    <mergeCell ref="N16:O16"/>
    <mergeCell ref="O3:U3"/>
    <mergeCell ref="B59:C59"/>
    <mergeCell ref="P16:Q16"/>
    <mergeCell ref="R16:S16"/>
    <mergeCell ref="D15:I15"/>
    <mergeCell ref="J15:O15"/>
    <mergeCell ref="P15:U15"/>
    <mergeCell ref="D16:E16"/>
    <mergeCell ref="F16:G16"/>
    <mergeCell ref="H16:I16"/>
  </mergeCells>
  <phoneticPr fontId="12" type="noConversion"/>
  <printOptions horizontalCentered="1" verticalCentered="1"/>
  <pageMargins left="0.25" right="0.25" top="0.25" bottom="0.25" header="0" footer="0"/>
  <pageSetup scale="53" fitToWidth="1" fitToHeight="1" orientation="landscape" r:id="rId1"/>
  <headerFooter alignWithMargins="0">
    <oddHeader/>
    <oddFooter/>
  </headerFooter>
  <rowBreaks count="1" manualBreakCount="1">
    <brk id="79" max="16383" man="1"/>
  </rowBreaks>
  <colBreaks count="1" manualBreakCount="1">
    <brk id="23" max="1048575" man="1"/>
  </colBreaks>
  <drawing r:id="rId78"/>
</worksheet>
</file>

<file path=xl/worksheets/sheet9.xml><?xml version="1.0" encoding="utf-8"?>
<worksheet xmlns="http://schemas.openxmlformats.org/spreadsheetml/2006/main"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sheetPr codeName="Sheet8">
    <pageSetUpPr fitToPage="1"/>
  </sheetPr>
  <dimension ref="A1:AW94"/>
  <sheetViews>
    <sheetView showGridLines="0" zoomScale="55" zoomScaleNormal="75" workbookViewId="0"/>
  </sheetViews>
  <sheetFormatPr defaultRowHeight="12.75"/>
  <cols>
    <col min="1" max="1" width="2.140625" customWidth="1"/>
    <col min="2" max="2" width="23" customWidth="1"/>
    <col min="3" max="30" width="10.28515625" customWidth="1"/>
    <col min="31" max="33" width="10.28515625" style="34" customWidth="1"/>
    <col min="34" max="34" width="2.7109375" customWidth="1"/>
    <col min="35" max="38" width="9.28515625" style="236" customWidth="1"/>
    <col min="39" max="49" width="9.140625" style="236" customWidth="1"/>
  </cols>
  <sheetData>
    <row r="1" ht="39.95" customHeight="1">
      <c r="A1" s="7"/>
      <c r="B1" s="656" t="s">
        <v>137</v>
      </c>
      <c r="AA1" s="955"/>
      <c r="AB1" s="955"/>
      <c r="AC1" s="955"/>
      <c r="AD1" s="955"/>
      <c r="AE1" s="955"/>
      <c r="AF1" s="955"/>
      <c r="AG1" s="955"/>
      <c r="AH1"/>
    </row>
    <row r="2" ht="21.95" customHeight="1">
      <c r="A2" s="6"/>
      <c r="B2" s="935" t="s">
        <v>170</v>
      </c>
      <c r="C2" s="935"/>
      <c r="D2" s="935"/>
      <c r="E2" s="935"/>
      <c r="F2" s="935"/>
      <c r="G2" s="935"/>
      <c r="H2" s="935"/>
      <c r="I2" s="935"/>
      <c r="J2" s="935"/>
      <c r="K2" s="935"/>
      <c r="L2" s="935"/>
      <c r="M2" s="935"/>
      <c r="N2" s="935"/>
      <c r="O2" s="935"/>
      <c r="P2" s="935"/>
      <c r="Q2" s="935"/>
      <c r="R2" s="935"/>
      <c r="S2" s="935"/>
      <c r="T2" s="935"/>
      <c r="U2" s="935"/>
      <c r="V2" s="935"/>
      <c r="W2" s="935"/>
      <c r="X2" s="935"/>
      <c r="Y2" s="935"/>
      <c r="Z2" s="935"/>
      <c r="AA2" s="935"/>
      <c r="AB2" s="935"/>
      <c r="AC2" s="935"/>
      <c r="AD2" s="935"/>
      <c r="AE2" s="935"/>
      <c r="AF2" s="935"/>
      <c r="AG2" s="935"/>
    </row>
    <row r="3" ht="21.95" customHeight="1">
      <c r="A3" s="6"/>
      <c r="B3" s="935" t="s">
        <v>171</v>
      </c>
      <c r="C3" s="935"/>
      <c r="D3" s="935"/>
      <c r="E3" s="935"/>
      <c r="F3" s="935"/>
      <c r="G3" s="935"/>
      <c r="H3" s="935"/>
      <c r="I3" s="935"/>
      <c r="J3" s="935"/>
      <c r="K3" s="935"/>
      <c r="L3" s="935"/>
      <c r="M3" s="935"/>
      <c r="N3" s="935"/>
      <c r="O3" s="935"/>
      <c r="P3" s="935"/>
      <c r="Q3" s="935"/>
      <c r="R3" s="935"/>
      <c r="S3" s="935"/>
      <c r="T3" s="935"/>
      <c r="U3" s="956"/>
      <c r="V3" s="956"/>
      <c r="W3" s="956"/>
      <c r="X3" s="956"/>
      <c r="Y3" s="956"/>
      <c r="Z3" s="956"/>
      <c r="AA3" s="956"/>
      <c r="AB3" s="956"/>
      <c r="AC3" s="956"/>
      <c r="AD3" s="956"/>
      <c r="AE3" s="956"/>
      <c r="AF3" s="956"/>
      <c r="AG3" s="956"/>
    </row>
    <row r="4" ht="21.95" customHeight="1">
      <c r="A4" s="6"/>
      <c r="B4" s="935" t="s">
        <v>250</v>
      </c>
      <c r="C4" s="935"/>
      <c r="D4" s="935"/>
      <c r="E4" s="935"/>
      <c r="F4" s="935"/>
      <c r="G4" s="935"/>
      <c r="H4" s="935"/>
      <c r="I4" s="935"/>
      <c r="J4" s="935"/>
      <c r="K4" s="935"/>
      <c r="L4" s="935"/>
      <c r="M4" s="935"/>
      <c r="N4" s="935"/>
      <c r="O4" s="935"/>
      <c r="P4" s="935"/>
      <c r="Q4" s="935"/>
      <c r="R4" s="935"/>
      <c r="S4" s="935"/>
      <c r="T4" s="935"/>
      <c r="U4" s="935"/>
      <c r="V4" s="935"/>
      <c r="W4" s="935"/>
      <c r="X4" s="935"/>
      <c r="Y4" s="935"/>
      <c r="Z4" s="935"/>
      <c r="AA4" s="935"/>
      <c r="AB4" s="935"/>
      <c r="AC4" s="935"/>
      <c r="AD4" s="935"/>
      <c r="AE4" s="935"/>
      <c r="AF4" s="935"/>
      <c r="AG4" s="935"/>
      <c r="AH4" s="4"/>
    </row>
    <row r="5" ht="21.95" customHeight="1">
      <c r="A5" s="6"/>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row>
    <row r="6" ht="21.95" customHeight="1">
      <c r="A6" s="6"/>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row>
    <row r="7" ht="21.95" customHeight="1">
      <c r="A7" s="6"/>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row>
    <row r="8" ht="21.95" customHeight="1">
      <c r="A8" s="6"/>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row>
    <row r="9" ht="21.95" customHeight="1">
      <c r="A9" s="6"/>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row>
    <row r="10" ht="21.95" customHeight="1">
      <c r="A10" s="6"/>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row>
    <row r="11" ht="21.95" customHeight="1">
      <c r="A11" s="6"/>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row>
    <row r="12" ht="21.95" customHeight="1">
      <c r="A12" s="6"/>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row>
    <row r="13" ht="21.95" customHeight="1">
      <c r="A13" s="6"/>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row>
    <row r="14" ht="21.95" customHeight="1">
      <c r="A14" s="6"/>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row>
    <row r="15" ht="21.95" customHeight="1">
      <c r="A15" s="6"/>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row>
    <row r="16" ht="21.95" customHeight="1">
      <c r="A16" s="6"/>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row>
    <row r="17" ht="21.95" customHeight="1">
      <c r="A17" s="6"/>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row>
    <row r="18" ht="21.95" customHeight="1">
      <c r="AE18"/>
      <c r="AF18"/>
      <c r="AG18"/>
    </row>
    <row r="19" ht="21.95" customHeight="1">
      <c r="AE19"/>
      <c r="AF19"/>
      <c r="AG19"/>
    </row>
    <row r="20" ht="30" customHeight="1">
      <c r="AE20"/>
      <c r="AF20"/>
      <c r="AG20"/>
    </row>
    <row r="21" ht="31.5" customHeight="1">
      <c r="AE21"/>
      <c r="AF21"/>
      <c r="AG21"/>
    </row>
    <row r="22" ht="30" customHeight="1">
      <c r="A22" s="8"/>
      <c r="B22" s="25"/>
      <c r="X22" s="792"/>
      <c r="Y22" s="792"/>
      <c r="Z22" s="792"/>
      <c r="AA22" s="792"/>
      <c r="AB22" s="792"/>
      <c r="AC22" s="792"/>
      <c r="AD22" s="792"/>
      <c r="AE22"/>
      <c r="AF22"/>
      <c r="AG22"/>
    </row>
    <row r="23" s="82" customFormat="1" ht="21.95" customHeight="1">
      <c r="B23" s="25"/>
      <c r="C23" s="41" t="s">
        <v>251</v>
      </c>
      <c r="D23" s="41" t="s">
        <v>253</v>
      </c>
      <c r="E23" s="41" t="s">
        <v>254</v>
      </c>
      <c r="F23" s="41" t="s">
        <v>255</v>
      </c>
      <c r="G23" s="41" t="s">
        <v>256</v>
      </c>
      <c r="H23" s="41" t="s">
        <v>257</v>
      </c>
      <c r="I23" s="41" t="s">
        <v>258</v>
      </c>
      <c r="J23" s="41" t="s">
        <v>251</v>
      </c>
      <c r="K23" s="41" t="s">
        <v>253</v>
      </c>
      <c r="L23" s="41" t="s">
        <v>254</v>
      </c>
      <c r="M23" s="41" t="s">
        <v>255</v>
      </c>
      <c r="N23" s="41" t="s">
        <v>256</v>
      </c>
      <c r="O23" s="41" t="s">
        <v>257</v>
      </c>
      <c r="P23" s="41" t="s">
        <v>258</v>
      </c>
      <c r="Q23" s="41" t="s">
        <v>251</v>
      </c>
      <c r="R23" s="41" t="s">
        <v>253</v>
      </c>
      <c r="S23" s="41" t="s">
        <v>254</v>
      </c>
      <c r="T23" s="41" t="s">
        <v>255</v>
      </c>
      <c r="U23" s="41" t="s">
        <v>256</v>
      </c>
      <c r="V23" s="41" t="s">
        <v>257</v>
      </c>
      <c r="W23" s="41" t="s">
        <v>258</v>
      </c>
      <c r="X23" s="42" t="s">
        <v>251</v>
      </c>
      <c r="Y23" s="42" t="s">
        <v>253</v>
      </c>
      <c r="Z23" s="42" t="s">
        <v>254</v>
      </c>
      <c r="AA23" s="42" t="s">
        <v>255</v>
      </c>
      <c r="AB23" s="42" t="s">
        <v>256</v>
      </c>
      <c r="AC23" s="42" t="s">
        <v>257</v>
      </c>
      <c r="AD23" s="42" t="s">
        <v>258</v>
      </c>
      <c r="AE23" s="42" t="s">
        <v>251</v>
      </c>
      <c r="AF23" s="42" t="s">
        <v>253</v>
      </c>
      <c r="AG23" s="42" t="s">
        <v>254</v>
      </c>
      <c r="AH23" s="96"/>
      <c r="AI23" s="236"/>
      <c r="AJ23" s="236"/>
      <c r="AK23" s="236"/>
      <c r="AL23" s="236"/>
      <c r="AM23" s="236"/>
      <c r="AN23" s="236"/>
      <c r="AO23" s="236"/>
      <c r="AP23" s="236"/>
      <c r="AQ23" s="236"/>
      <c r="AR23" s="236"/>
      <c r="AS23" s="236"/>
      <c r="AT23" s="236"/>
      <c r="AU23" s="236"/>
      <c r="AV23" s="236"/>
      <c r="AW23" s="236"/>
    </row>
    <row r="24" s="35" customFormat="1" ht="20.1" customHeight="1">
      <c r="B24" s="784" t="s">
        <v>22</v>
      </c>
      <c r="C24" s="350" t="s">
        <v>252</v>
      </c>
      <c r="D24" s="351"/>
      <c r="E24" s="351"/>
      <c r="F24" s="351"/>
      <c r="G24" s="351"/>
      <c r="H24" s="351"/>
      <c r="I24" s="351"/>
      <c r="J24" s="351"/>
      <c r="K24" s="351"/>
      <c r="L24" s="351"/>
      <c r="M24" s="351"/>
      <c r="N24" s="351"/>
      <c r="O24" s="351"/>
      <c r="P24" s="351"/>
      <c r="Q24" s="351"/>
      <c r="R24" s="351"/>
      <c r="S24" s="352"/>
      <c r="T24" s="352"/>
      <c r="U24" s="352"/>
      <c r="V24" s="352"/>
      <c r="W24" s="352"/>
      <c r="X24" s="352"/>
      <c r="Y24" s="352"/>
      <c r="Z24" s="352"/>
      <c r="AA24" s="352"/>
      <c r="AB24" s="352"/>
      <c r="AC24" s="352"/>
      <c r="AD24" s="352"/>
      <c r="AE24" s="352"/>
      <c r="AF24" s="352"/>
      <c r="AG24" s="353"/>
      <c r="AH24" s="529"/>
      <c r="AI24" s="236"/>
      <c r="AJ24" s="236"/>
      <c r="AK24" s="236"/>
      <c r="AL24" s="236"/>
      <c r="AM24" s="236"/>
      <c r="AN24" s="236"/>
      <c r="AO24" s="236"/>
      <c r="AP24" s="236"/>
      <c r="AQ24" s="236"/>
      <c r="AR24" s="236"/>
      <c r="AS24" s="236"/>
      <c r="AT24" s="236"/>
      <c r="AU24" s="236"/>
      <c r="AV24" s="236"/>
      <c r="AW24" s="236"/>
    </row>
    <row r="25" s="36" customFormat="1" ht="20.1" customHeight="1">
      <c r="B25" s="964"/>
      <c r="C25" s="354">
        <v>1</v>
      </c>
      <c r="D25" s="355">
        <v>2</v>
      </c>
      <c r="E25" s="355">
        <v>3</v>
      </c>
      <c r="F25" s="355">
        <v>4</v>
      </c>
      <c r="G25" s="355">
        <v>5</v>
      </c>
      <c r="H25" s="355">
        <v>6</v>
      </c>
      <c r="I25" s="355">
        <v>7</v>
      </c>
      <c r="J25" s="355">
        <v>8</v>
      </c>
      <c r="K25" s="355">
        <v>9</v>
      </c>
      <c r="L25" s="355">
        <v>10</v>
      </c>
      <c r="M25" s="355">
        <v>11</v>
      </c>
      <c r="N25" s="355">
        <v>12</v>
      </c>
      <c r="O25" s="355">
        <v>13</v>
      </c>
      <c r="P25" s="355">
        <v>14</v>
      </c>
      <c r="Q25" s="355">
        <v>15</v>
      </c>
      <c r="R25" s="355">
        <v>16</v>
      </c>
      <c r="S25" s="355">
        <v>17</v>
      </c>
      <c r="T25" s="355">
        <v>18</v>
      </c>
      <c r="U25" s="355">
        <v>19</v>
      </c>
      <c r="V25" s="355">
        <v>20</v>
      </c>
      <c r="W25" s="355">
        <v>21</v>
      </c>
      <c r="X25" s="355">
        <v>22</v>
      </c>
      <c r="Y25" s="355">
        <v>23</v>
      </c>
      <c r="Z25" s="355">
        <v>24</v>
      </c>
      <c r="AA25" s="355">
        <v>25</v>
      </c>
      <c r="AB25" s="355">
        <v>26</v>
      </c>
      <c r="AC25" s="355">
        <v>27</v>
      </c>
      <c r="AD25" s="355">
        <v>28</v>
      </c>
      <c r="AE25" s="355">
        <v>29</v>
      </c>
      <c r="AF25" s="355">
        <v>30</v>
      </c>
      <c r="AG25" s="356">
        <v>31</v>
      </c>
      <c r="AH25" s="529"/>
      <c r="AI25" s="236"/>
      <c r="AJ25" s="236"/>
      <c r="AK25" s="236"/>
      <c r="AL25" s="236"/>
      <c r="AM25" s="236"/>
      <c r="AN25" s="236"/>
      <c r="AO25" s="236"/>
      <c r="AP25" s="236"/>
      <c r="AQ25" s="236"/>
      <c r="AR25" s="236"/>
      <c r="AS25" s="236"/>
      <c r="AT25" s="236"/>
      <c r="AU25" s="236"/>
      <c r="AV25" s="236"/>
      <c r="AW25" s="236"/>
    </row>
    <row r="26" ht="24.95" customHeight="1">
      <c r="B26" s="263" t="s">
        <v>19</v>
      </c>
      <c r="C26" s="573">
        <v>91.50943396226415094339622642</v>
      </c>
      <c r="D26" s="574">
        <v>83.96226415094339622641509434</v>
      </c>
      <c r="E26" s="574">
        <v>84.90566037735849056603773585</v>
      </c>
      <c r="F26" s="574">
        <v>87.73584905660377358490566038</v>
      </c>
      <c r="G26" s="574">
        <v>55.660377358490566037735849060</v>
      </c>
      <c r="H26" s="574">
        <v>66.037735849056603773584905660</v>
      </c>
      <c r="I26" s="574">
        <v>74.528301886792452830188679250</v>
      </c>
      <c r="J26" s="574">
        <v>75.471698113207547169811320750</v>
      </c>
      <c r="K26" s="574">
        <v>59.433962264150943396226415090</v>
      </c>
      <c r="L26" s="574">
        <v>84.90566037735849056603773585</v>
      </c>
      <c r="M26" s="574">
        <v>83.01886792452830188679245283</v>
      </c>
      <c r="N26" s="574">
        <v>43.396226415094339622641509430</v>
      </c>
      <c r="O26" s="574">
        <v>62.264150943396226415094339620</v>
      </c>
      <c r="P26" s="574">
        <v>57.547169811320754716981132080</v>
      </c>
      <c r="Q26" s="574">
        <v>67.924528301886792452830188680</v>
      </c>
      <c r="R26" s="574">
        <v>52.830188679245283018867924530</v>
      </c>
      <c r="S26" s="574">
        <v>80.18867924528301886792452830</v>
      </c>
      <c r="T26" s="574">
        <v>91.50943396226415094339622642</v>
      </c>
      <c r="U26" s="574">
        <v>59.433962264150943396226415090</v>
      </c>
      <c r="V26" s="574">
        <v>68.867924528301886792452830190</v>
      </c>
      <c r="W26" s="574">
        <v>69.811320754716981132075471700</v>
      </c>
      <c r="X26" s="574">
        <v>68.867924528301886792452830190</v>
      </c>
      <c r="Y26" s="574">
        <v>29.245283018867924528301886790</v>
      </c>
      <c r="Z26" s="574">
        <v>57.547169811320754716981132080</v>
      </c>
      <c r="AA26" s="574">
        <v>66.037735849056603773584905660</v>
      </c>
      <c r="AB26" s="574">
        <v>50.0</v>
      </c>
      <c r="AC26" s="574">
        <v>92.45283018867924528301886792</v>
      </c>
      <c r="AD26" s="574">
        <v>95.28301886792452830188679245</v>
      </c>
      <c r="AE26" s="574">
        <v>92.45283018867924528301886792</v>
      </c>
      <c r="AF26" s="574">
        <v>98.11320754716981132075471698</v>
      </c>
      <c r="AG26" s="575">
        <v>85.84905660377358490566037736</v>
      </c>
      <c r="AH26" s="530"/>
    </row>
    <row r="27" ht="24.95" customHeight="1">
      <c r="B27" s="38" t="s">
        <v>35</v>
      </c>
      <c r="C27" s="271">
        <v>74.939759036144578313253012050</v>
      </c>
      <c r="D27" s="97">
        <v>73.253012048192771084337349400</v>
      </c>
      <c r="E27" s="97">
        <v>74.698795180722891566265060240</v>
      </c>
      <c r="F27" s="97">
        <v>72.289156626506024096385542170</v>
      </c>
      <c r="G27" s="97">
        <v>50.120481927710843373493975900</v>
      </c>
      <c r="H27" s="97">
        <v>67.951807228915662650602409640</v>
      </c>
      <c r="I27" s="97">
        <v>74.939759036144578313253012050</v>
      </c>
      <c r="J27" s="97">
        <v>73.012048192771084337349397590</v>
      </c>
      <c r="K27" s="97">
        <v>72.771084337349397590361445780</v>
      </c>
      <c r="L27" s="97">
        <v>62.891566265060240963855421690</v>
      </c>
      <c r="M27" s="97">
        <v>75.903614457831325301204819280</v>
      </c>
      <c r="N27" s="97">
        <v>56.144578313253012048192771080</v>
      </c>
      <c r="O27" s="97">
        <v>67.951807228915662650602409640</v>
      </c>
      <c r="P27" s="97">
        <v>72.530120481927710843373493980</v>
      </c>
      <c r="Q27" s="97">
        <v>67.951807228915662650602409640</v>
      </c>
      <c r="R27" s="97">
        <v>79.27710843373493975903614458</v>
      </c>
      <c r="S27" s="97">
        <v>87.46987951807228915662650602</v>
      </c>
      <c r="T27" s="97">
        <v>91.56626506024096385542168675</v>
      </c>
      <c r="U27" s="97">
        <v>74.939759036144578313253012050</v>
      </c>
      <c r="V27" s="97">
        <v>77.108433734939759036144578310</v>
      </c>
      <c r="W27" s="97">
        <v>76.867469879518072289156626510</v>
      </c>
      <c r="X27" s="97">
        <v>63.614457831325301204819277110</v>
      </c>
      <c r="Y27" s="97">
        <v>50.602409638554216867469879520</v>
      </c>
      <c r="Z27" s="97">
        <v>60.963855421686746987951807230</v>
      </c>
      <c r="AA27" s="97">
        <v>66.265060240963855421686746990</v>
      </c>
      <c r="AB27" s="97">
        <v>82.65060240963855421686746988</v>
      </c>
      <c r="AC27" s="97">
        <v>96.14457831325301204819277108</v>
      </c>
      <c r="AD27" s="97">
        <v>97.34939759036144578313253012</v>
      </c>
      <c r="AE27" s="97">
        <v>97.10843373493975903614457831</v>
      </c>
      <c r="AF27" s="97">
        <v>86.74698795180722891566265060</v>
      </c>
      <c r="AG27" s="272">
        <v>89.39759036144578313253012048</v>
      </c>
      <c r="AH27" s="530"/>
    </row>
    <row r="28" ht="24.95" customHeight="1">
      <c r="A28" s="23"/>
      <c r="B28" s="40" t="s">
        <v>97</v>
      </c>
      <c r="C28" s="581">
        <v>122.11065946732997633925863011</v>
      </c>
      <c r="D28" s="582">
        <v>114.61953823237338629592850049</v>
      </c>
      <c r="E28" s="582">
        <v>113.66402921485088253195374316</v>
      </c>
      <c r="F28" s="582">
        <v>121.36792452830188679245283019</v>
      </c>
      <c r="G28" s="582">
        <v>111.05315674891146589259796808</v>
      </c>
      <c r="H28" s="582">
        <v>97.18319282751237789375083634</v>
      </c>
      <c r="I28" s="582">
        <v>99.45094946308317660620032761</v>
      </c>
      <c r="J28" s="582">
        <v>103.36882744878261411046765053</v>
      </c>
      <c r="K28" s="582">
        <v>81.67249781332000499812570286</v>
      </c>
      <c r="L28" s="582">
        <v>135.00325309043591411841249186</v>
      </c>
      <c r="M28" s="582">
        <v>109.37406409104522312069481880</v>
      </c>
      <c r="N28" s="582">
        <v>77.293707992550004048910842980</v>
      </c>
      <c r="O28" s="582">
        <v>91.62986752308309915696507426</v>
      </c>
      <c r="P28" s="582">
        <v>79.34244342756848241710023193</v>
      </c>
      <c r="Q28" s="582">
        <v>99.95985547972701726214371738</v>
      </c>
      <c r="R28" s="582">
        <v>66.639903653151344841429144920</v>
      </c>
      <c r="S28" s="582">
        <v>91.67576277353292790685586569</v>
      </c>
      <c r="T28" s="582">
        <v>99.93793445878848063555114201</v>
      </c>
      <c r="U28" s="582">
        <v>79.30898501486379906570405872</v>
      </c>
      <c r="V28" s="582">
        <v>89.31308962264150943396226416</v>
      </c>
      <c r="W28" s="582">
        <v>90.82037026083870586147749453</v>
      </c>
      <c r="X28" s="582">
        <v>108.25829045168667810177244139</v>
      </c>
      <c r="Y28" s="582">
        <v>57.794249775381850853548966750</v>
      </c>
      <c r="Z28" s="582">
        <v>94.39555522410321425907972258</v>
      </c>
      <c r="AA28" s="582">
        <v>99.65694682675814751286449399</v>
      </c>
      <c r="AB28" s="582">
        <v>60.495626822157434402332361520</v>
      </c>
      <c r="AC28" s="582">
        <v>96.16021185038066865276398543</v>
      </c>
      <c r="AD28" s="582">
        <v>97.87735849056603773584905660</v>
      </c>
      <c r="AE28" s="582">
        <v>95.20576806030244861650826349</v>
      </c>
      <c r="AF28" s="582">
        <v>113.10272536687631027253668763</v>
      </c>
      <c r="AG28" s="583">
        <v>96.03061587753648985404058384</v>
      </c>
      <c r="AH28" s="531"/>
    </row>
    <row r="29" ht="24.95" customHeight="1">
      <c r="B29" s="25" t="s">
        <v>68</v>
      </c>
      <c r="R29" s="4"/>
      <c r="S29" s="4"/>
      <c r="T29" s="4"/>
      <c r="U29" s="4"/>
      <c r="V29" s="4"/>
      <c r="W29" s="4"/>
      <c r="X29" s="4"/>
      <c r="Y29" s="4"/>
      <c r="Z29" s="4"/>
      <c r="AA29" s="4"/>
      <c r="AB29" s="4"/>
      <c r="AC29" s="4"/>
      <c r="AD29" s="4"/>
      <c r="AE29" s="4"/>
      <c r="AF29" s="4"/>
      <c r="AG29" s="4"/>
      <c r="AH29" s="4"/>
    </row>
    <row r="30" ht="24.95" customHeight="1">
      <c r="B30" s="37" t="s">
        <v>19</v>
      </c>
      <c r="C30" s="573">
        <v>53.968253968126883345931069880</v>
      </c>
      <c r="D30" s="574">
        <v>39.06249999992177734375004400</v>
      </c>
      <c r="E30" s="574">
        <v>-9.999999999990999999999999100</v>
      </c>
      <c r="F30" s="574">
        <v>-11.428571428584925170068025150</v>
      </c>
      <c r="G30" s="574">
        <v>96.66666666633888888888943520</v>
      </c>
      <c r="H30" s="574">
        <v>27.272727272801322314049629860</v>
      </c>
      <c r="I30" s="574">
        <v>12.857142857068693877551069150</v>
      </c>
      <c r="J30" s="574">
        <v>37.931034482696789536266377290</v>
      </c>
      <c r="K30" s="574">
        <v>-7.3529411764324394463667663100</v>
      </c>
      <c r="L30" s="574">
        <v>-5.2631578947009418282548340400</v>
      </c>
      <c r="M30" s="574">
        <v>-6.382978723384336803983698800</v>
      </c>
      <c r="N30" s="574">
        <v>-14.814814814789574759945122840</v>
      </c>
      <c r="O30" s="574">
        <v>15.789473684125207756232749840</v>
      </c>
      <c r="P30" s="574">
        <v>-3.174603174683093978332007600</v>
      </c>
      <c r="Q30" s="574">
        <v>41.176470588146712802768221670</v>
      </c>
      <c r="R30" s="574">
        <v>3.7037037037344307270233287200</v>
      </c>
      <c r="S30" s="574">
        <v>-3.4090909090579803719008152200</v>
      </c>
      <c r="T30" s="574">
        <v>11.494252873581159994715288930</v>
      </c>
      <c r="U30" s="574">
        <v>57.500000000015750000000001560</v>
      </c>
      <c r="V30" s="574">
        <v>17.741935483943132154006287730</v>
      </c>
      <c r="W30" s="574">
        <v>37.037037037077640603566541530</v>
      </c>
      <c r="X30" s="574">
        <v>17.741935483943132154006287730</v>
      </c>
      <c r="Y30" s="574">
        <v>-49.180327868834130610051054940</v>
      </c>
      <c r="Z30" s="574">
        <v>-14.084507042289823447728609930</v>
      </c>
      <c r="AA30" s="574">
        <v>-19.540229885044523715153915210</v>
      </c>
      <c r="AB30" s="574">
        <v>-36.144578313291479169690788270</v>
      </c>
      <c r="AC30" s="574">
        <v>5.376344086026037692218753800</v>
      </c>
      <c r="AD30" s="574">
        <v>8.602150537639079662388715660</v>
      </c>
      <c r="AE30" s="574">
        <v>13.953488372090373174689021150</v>
      </c>
      <c r="AF30" s="574">
        <v>96.22641509433962264150943396</v>
      </c>
      <c r="AG30" s="575">
        <v>85.71428571444489795918380992</v>
      </c>
      <c r="AH30" s="530"/>
    </row>
    <row r="31" ht="24.95" customHeight="1">
      <c r="B31" s="38" t="s">
        <v>35</v>
      </c>
      <c r="C31" s="271">
        <v>56.281407035226926087725074130</v>
      </c>
      <c r="D31" s="97">
        <v>53.535353535334149576573821450</v>
      </c>
      <c r="E31" s="97">
        <v>47.619047618914058956916220610</v>
      </c>
      <c r="F31" s="97">
        <v>22.950819672113511152915885360</v>
      </c>
      <c r="G31" s="97">
        <v>40.540540540578524470416372560</v>
      </c>
      <c r="H31" s="97">
        <v>34.928229665158924933037303610</v>
      </c>
      <c r="I31" s="97">
        <v>35.217391304318431001890365560</v>
      </c>
      <c r="J31" s="97">
        <v>30.042918454826788115456260840</v>
      </c>
      <c r="K31" s="97">
        <v>59.788359788355561154502953550</v>
      </c>
      <c r="L31" s="97">
        <v>8.298755186771422668342509780</v>
      </c>
      <c r="M31" s="97">
        <v>14.545454545392066115702513420</v>
      </c>
      <c r="N31" s="97">
        <v>65.248226950149514611941303780</v>
      </c>
      <c r="O31" s="97">
        <v>47.643979057726898933691634600</v>
      </c>
      <c r="P31" s="97">
        <v>71.999999999980342857142859400</v>
      </c>
      <c r="Q31" s="97">
        <v>54.098360655628236137239171200</v>
      </c>
      <c r="R31" s="97">
        <v>90.17341040440442380300068853</v>
      </c>
      <c r="S31" s="97">
        <v>62.780269058405457580084129220</v>
      </c>
      <c r="T31" s="97">
        <v>68.888888888825086419753110530</v>
      </c>
      <c r="U31" s="97">
        <v>159.16666666668826388888889069</v>
      </c>
      <c r="V31" s="97">
        <v>137.03703703723895747599468503</v>
      </c>
      <c r="W31" s="97">
        <v>129.49640287779690492210552386</v>
      </c>
      <c r="X31" s="97">
        <v>103.07692307704804733727818342</v>
      </c>
      <c r="Y31" s="97">
        <v>24.260355029479184902489500110</v>
      </c>
      <c r="Z31" s="97">
        <v>32.460732984414558263205615440</v>
      </c>
      <c r="AA31" s="97">
        <v>31.578947368506043817678221610</v>
      </c>
      <c r="AB31" s="97">
        <v>21.631205673786900809818426060</v>
      </c>
      <c r="AC31" s="97">
        <v>14.985590778132776619687907610</v>
      </c>
      <c r="AD31" s="97">
        <v>13.802816901406847847649275960</v>
      </c>
      <c r="AE31" s="97">
        <v>38.965517241357746730083237590</v>
      </c>
      <c r="AF31" s="97">
        <v>31.386861313952528104853801790</v>
      </c>
      <c r="AG31" s="272">
        <v>54.583333333346215277777778850</v>
      </c>
      <c r="AH31" s="530"/>
    </row>
    <row r="32" ht="24.95" customHeight="1">
      <c r="A32" s="23"/>
      <c r="B32" s="40" t="s">
        <v>97</v>
      </c>
      <c r="C32" s="581">
        <v>-1.4801204511450304634480800100</v>
      </c>
      <c r="D32" s="582">
        <v>-9.426398026319745248469205600</v>
      </c>
      <c r="E32" s="582">
        <v>-39.032258064531055110765639560</v>
      </c>
      <c r="F32" s="582">
        <v>-27.961904761898916197251590920</v>
      </c>
      <c r="G32" s="582">
        <v>39.935897435820285696632727130</v>
      </c>
      <c r="H32" s="582">
        <v>-5.6737588652279524908143167600</v>
      </c>
      <c r="I32" s="582">
        <v>-16.536518144200191708496811400</v>
      </c>
      <c r="J32" s="582">
        <v>6.065778991699376042212906200</v>
      </c>
      <c r="K32" s="582">
        <v>-42.018893650194985076767569130</v>
      </c>
      <c r="L32" s="582">
        <v>-12.522686025417299211556320850</v>
      </c>
      <c r="M32" s="582">
        <v>-18.270854441038713910590724390</v>
      </c>
      <c r="N32" s="582">
        <v>-48.450166905105784651880451180</v>
      </c>
      <c r="O32" s="582">
        <v>-21.575214632346381340769449350</v>
      </c>
      <c r="P32" s="582">
        <v>-43.706164636391165745793558730</v>
      </c>
      <c r="Q32" s="582">
        <v>-8.385481852337547944853102140</v>
      </c>
      <c r="R32" s="582">
        <v>-45.4688731284420144530490400</v>
      </c>
      <c r="S32" s="582">
        <v>-40.661783120464517486995999610</v>
      </c>
      <c r="T32" s="582">
        <v>-33.983666061687613147376408350</v>
      </c>
      <c r="U32" s="582">
        <v>-39.228295819941255956301088090</v>
      </c>
      <c r="V32" s="582">
        <v>-50.327620967736047386084399330</v>
      </c>
      <c r="W32" s="582">
        <v>-40.287936839664750563071201710</v>
      </c>
      <c r="X32" s="582">
        <v>-42.021016617792298557582899910</v>
      </c>
      <c r="Y32" s="582">
        <v>-59.102263856376408039652751300</v>
      </c>
      <c r="Z32" s="582">
        <v>-35.138896620823181815583947250</v>
      </c>
      <c r="AA32" s="582">
        <v>-38.850574712646225418519102070</v>
      </c>
      <c r="AB32" s="582">
        <v>-47.500790333341609598644556100</v>
      </c>
      <c r="AC32" s="582">
        <v>-8.356913789820098515536476970</v>
      </c>
      <c r="AD32" s="582">
        <v>-4.56989247316135231177918200</v>
      </c>
      <c r="AE32" s="582">
        <v>-17.998730451861467619205592880</v>
      </c>
      <c r="AF32" s="582">
        <v>49.350104821801495491399560520</v>
      </c>
      <c r="AG32" s="583">
        <v>20.138621486373863886940357240</v>
      </c>
      <c r="AH32" s="531"/>
    </row>
    <row r="33" ht="30" customHeight="1">
      <c r="A33" s="8"/>
      <c r="B33" s="25"/>
      <c r="X33" s="792"/>
      <c r="Y33" s="792"/>
      <c r="Z33" s="792"/>
      <c r="AA33" s="792"/>
      <c r="AB33" s="792"/>
      <c r="AC33" s="792"/>
      <c r="AD33" s="792"/>
      <c r="AE33"/>
      <c r="AF33"/>
      <c r="AG33" s="4"/>
      <c r="AH33" s="4"/>
    </row>
    <row r="34" s="35" customFormat="1" ht="20.1" customHeight="1">
      <c r="B34" s="784" t="s">
        <v>9</v>
      </c>
      <c r="C34" s="350" t="s">
        <v>252</v>
      </c>
      <c r="D34" s="351"/>
      <c r="E34" s="351"/>
      <c r="F34" s="351"/>
      <c r="G34" s="351"/>
      <c r="H34" s="351"/>
      <c r="I34" s="351"/>
      <c r="J34" s="351"/>
      <c r="K34" s="351"/>
      <c r="L34" s="351"/>
      <c r="M34" s="351"/>
      <c r="N34" s="351"/>
      <c r="O34" s="351"/>
      <c r="P34" s="351"/>
      <c r="Q34" s="351"/>
      <c r="R34" s="351"/>
      <c r="S34" s="352"/>
      <c r="T34" s="352"/>
      <c r="U34" s="352"/>
      <c r="V34" s="352"/>
      <c r="W34" s="352"/>
      <c r="X34" s="352"/>
      <c r="Y34" s="352"/>
      <c r="Z34" s="352"/>
      <c r="AA34" s="352"/>
      <c r="AB34" s="352"/>
      <c r="AC34" s="352"/>
      <c r="AD34" s="352"/>
      <c r="AE34" s="352"/>
      <c r="AF34" s="352"/>
      <c r="AG34" s="353"/>
      <c r="AH34" s="529"/>
      <c r="AI34" s="236"/>
      <c r="AJ34" s="236"/>
      <c r="AK34" s="236"/>
      <c r="AL34" s="236"/>
      <c r="AM34" s="236"/>
      <c r="AN34" s="236"/>
      <c r="AO34" s="236"/>
      <c r="AP34" s="236"/>
      <c r="AQ34" s="236"/>
      <c r="AR34" s="236"/>
      <c r="AS34" s="236"/>
      <c r="AT34" s="236"/>
      <c r="AU34" s="236"/>
      <c r="AV34" s="236"/>
      <c r="AW34" s="236"/>
    </row>
    <row r="35" s="36" customFormat="1" ht="20.1" customHeight="1">
      <c r="B35" s="964"/>
      <c r="C35" s="354">
        <v>1</v>
      </c>
      <c r="D35" s="355">
        <v>2</v>
      </c>
      <c r="E35" s="355">
        <v>3</v>
      </c>
      <c r="F35" s="355">
        <v>4</v>
      </c>
      <c r="G35" s="355">
        <v>5</v>
      </c>
      <c r="H35" s="355">
        <v>6</v>
      </c>
      <c r="I35" s="355">
        <v>7</v>
      </c>
      <c r="J35" s="355">
        <v>8</v>
      </c>
      <c r="K35" s="355">
        <v>9</v>
      </c>
      <c r="L35" s="355">
        <v>10</v>
      </c>
      <c r="M35" s="355">
        <v>11</v>
      </c>
      <c r="N35" s="355">
        <v>12</v>
      </c>
      <c r="O35" s="355">
        <v>13</v>
      </c>
      <c r="P35" s="355">
        <v>14</v>
      </c>
      <c r="Q35" s="355">
        <v>15</v>
      </c>
      <c r="R35" s="355">
        <v>16</v>
      </c>
      <c r="S35" s="355">
        <v>17</v>
      </c>
      <c r="T35" s="355">
        <v>18</v>
      </c>
      <c r="U35" s="355">
        <v>19</v>
      </c>
      <c r="V35" s="355">
        <v>20</v>
      </c>
      <c r="W35" s="355">
        <v>21</v>
      </c>
      <c r="X35" s="355">
        <v>22</v>
      </c>
      <c r="Y35" s="355">
        <v>23</v>
      </c>
      <c r="Z35" s="355">
        <v>24</v>
      </c>
      <c r="AA35" s="355">
        <v>25</v>
      </c>
      <c r="AB35" s="355">
        <v>26</v>
      </c>
      <c r="AC35" s="355">
        <v>27</v>
      </c>
      <c r="AD35" s="355">
        <v>28</v>
      </c>
      <c r="AE35" s="355">
        <v>29</v>
      </c>
      <c r="AF35" s="355">
        <v>30</v>
      </c>
      <c r="AG35" s="356">
        <v>31</v>
      </c>
      <c r="AH35" s="529"/>
      <c r="AI35" s="236"/>
      <c r="AJ35" s="236"/>
      <c r="AK35" s="236"/>
      <c r="AL35" s="236"/>
      <c r="AM35" s="236"/>
      <c r="AN35" s="236"/>
      <c r="AO35" s="236"/>
      <c r="AP35" s="236"/>
      <c r="AQ35" s="236"/>
      <c r="AR35" s="236"/>
      <c r="AS35" s="236"/>
      <c r="AT35" s="236"/>
      <c r="AU35" s="236"/>
      <c r="AV35" s="236"/>
      <c r="AW35" s="236"/>
    </row>
    <row r="36" ht="24.95" customHeight="1">
      <c r="B36" s="263" t="s">
        <v>19</v>
      </c>
      <c r="C36" s="578">
        <v>111.46391752577319587628865979</v>
      </c>
      <c r="D36" s="579">
        <v>108.01123595505617977528089888</v>
      </c>
      <c r="E36" s="579">
        <v>115.85555555555555555555555556</v>
      </c>
      <c r="F36" s="579">
        <v>116.06451612903225806451612903</v>
      </c>
      <c r="G36" s="579">
        <v>106.05084745762711864406779661</v>
      </c>
      <c r="H36" s="579">
        <v>104.47142857142857142857142857</v>
      </c>
      <c r="I36" s="579">
        <v>112.21518987341772151898734177</v>
      </c>
      <c r="J36" s="579">
        <v>111.612500000</v>
      </c>
      <c r="K36" s="579">
        <v>114.3968253968253968253968254</v>
      </c>
      <c r="L36" s="579">
        <v>112.21111111111111111111111111</v>
      </c>
      <c r="M36" s="579">
        <v>118.78409090909090909090909091</v>
      </c>
      <c r="N36" s="579">
        <v>104.89130434782608695652173913</v>
      </c>
      <c r="O36" s="579">
        <v>115.01515151515151515151515152</v>
      </c>
      <c r="P36" s="579">
        <v>119.26229508196721311475409836</v>
      </c>
      <c r="Q36" s="579">
        <v>115.83333333333333333333333333</v>
      </c>
      <c r="R36" s="579">
        <v>120.625000000</v>
      </c>
      <c r="S36" s="579">
        <v>125.800000000</v>
      </c>
      <c r="T36" s="579">
        <v>136.37113402061855670103092784</v>
      </c>
      <c r="U36" s="579">
        <v>101.65079365079365079365079365</v>
      </c>
      <c r="V36" s="579">
        <v>94.94520547945205479452054795</v>
      </c>
      <c r="W36" s="579">
        <v>106.27027027027027027027027027</v>
      </c>
      <c r="X36" s="579">
        <v>105.04109589041095890410958904</v>
      </c>
      <c r="Y36" s="579">
        <v>126.1935483870967741935483871</v>
      </c>
      <c r="Z36" s="579">
        <v>139.77049180327868852459016393</v>
      </c>
      <c r="AA36" s="579">
        <v>141.82857142857142857142857143</v>
      </c>
      <c r="AB36" s="579">
        <v>151.58490566037735849056603774</v>
      </c>
      <c r="AC36" s="579">
        <v>160.03061224489795918367346939</v>
      </c>
      <c r="AD36" s="579">
        <v>158.27722772277227722772277228</v>
      </c>
      <c r="AE36" s="579">
        <v>171.76530612244897959183673469</v>
      </c>
      <c r="AF36" s="579">
        <v>154.64423076923076923076923077</v>
      </c>
      <c r="AG36" s="580">
        <v>156.95604395604395604395604396</v>
      </c>
      <c r="AH36" s="530"/>
    </row>
    <row r="37" ht="24.95" customHeight="1">
      <c r="B37" s="38" t="s">
        <v>35</v>
      </c>
      <c r="C37" s="276">
        <v>99.42263665594855305466237942</v>
      </c>
      <c r="D37" s="101">
        <v>97.18855263157894736842105263</v>
      </c>
      <c r="E37" s="101">
        <v>112.36248387096774193548387097</v>
      </c>
      <c r="F37" s="101">
        <v>106.72636666666666666666666666</v>
      </c>
      <c r="G37" s="101">
        <v>96.08245192307692307692307693</v>
      </c>
      <c r="H37" s="101">
        <v>100.6582624113475177304964539</v>
      </c>
      <c r="I37" s="101">
        <v>105.51311897106109324758842443</v>
      </c>
      <c r="J37" s="101">
        <v>101.20405940594059405940594059</v>
      </c>
      <c r="K37" s="101">
        <v>99.39536423841059602649006623</v>
      </c>
      <c r="L37" s="101">
        <v>109.82049808429118773946360153</v>
      </c>
      <c r="M37" s="101">
        <v>110.18450793650793650793650794</v>
      </c>
      <c r="N37" s="101">
        <v>90.45188841201716738197424893</v>
      </c>
      <c r="O37" s="101">
        <v>98.56975177304964539007092198</v>
      </c>
      <c r="P37" s="101">
        <v>103.34199335548172757475083056</v>
      </c>
      <c r="Q37" s="101">
        <v>100.0045744680851063829787234</v>
      </c>
      <c r="R37" s="101">
        <v>100.93902735562310030395136778</v>
      </c>
      <c r="S37" s="101">
        <v>121.47878787878787878787878789</v>
      </c>
      <c r="T37" s="101">
        <v>120.25305263157894736842105262</v>
      </c>
      <c r="U37" s="101">
        <v>91.59270096463022508038585209</v>
      </c>
      <c r="V37" s="101">
        <v>93.129875</v>
      </c>
      <c r="W37" s="101">
        <v>94.55733542319749216300940438</v>
      </c>
      <c r="X37" s="101">
        <v>95.93102272727272727272727272</v>
      </c>
      <c r="Y37" s="101">
        <v>101.78166666666666666666666666</v>
      </c>
      <c r="Z37" s="101">
        <v>124.59422924901185770750988142</v>
      </c>
      <c r="AA37" s="101">
        <v>129.4110909090909090909090909</v>
      </c>
      <c r="AB37" s="101">
        <v>126.15772594752186588921282799</v>
      </c>
      <c r="AC37" s="101">
        <v>140.46769423558897243107769425</v>
      </c>
      <c r="AD37" s="101">
        <v>139.96732673267326732673267327</v>
      </c>
      <c r="AE37" s="101">
        <v>146.06769230769230769230769231</v>
      </c>
      <c r="AF37" s="101">
        <v>147.85405555555555555555555556</v>
      </c>
      <c r="AG37" s="277">
        <v>142.43301886792452830188679245</v>
      </c>
      <c r="AH37" s="530"/>
    </row>
    <row r="38" ht="24.95" customHeight="1">
      <c r="A38" s="23"/>
      <c r="B38" s="40" t="s">
        <v>98</v>
      </c>
      <c r="C38" s="581">
        <v>112.11120653689101422077361511</v>
      </c>
      <c r="D38" s="582">
        <v>111.13575933629108993128317195</v>
      </c>
      <c r="E38" s="582">
        <v>103.10875264078276104158925225</v>
      </c>
      <c r="F38" s="582">
        <v>108.74961806910468990435302839</v>
      </c>
      <c r="G38" s="582">
        <v>110.37483467067517971076575204</v>
      </c>
      <c r="H38" s="582">
        <v>103.78822966812030292389896880</v>
      </c>
      <c r="I38" s="582">
        <v>106.35188398155000427372546988</v>
      </c>
      <c r="J38" s="582">
        <v>110.28460780640231822579808856</v>
      </c>
      <c r="K38" s="582">
        <v>115.09271712353924670780894171</v>
      </c>
      <c r="L38" s="582">
        <v>102.17683680963187925960684712</v>
      </c>
      <c r="M38" s="582">
        <v>107.80471150947857839501639281</v>
      </c>
      <c r="N38" s="582">
        <v>115.96364231782090904025313633</v>
      </c>
      <c r="O38" s="582">
        <v>116.68402268067623665974115867</v>
      </c>
      <c r="P38" s="582">
        <v>115.40545252666253181077628134</v>
      </c>
      <c r="Q38" s="582">
        <v>115.82803481684703075639447699</v>
      </c>
      <c r="R38" s="582">
        <v>119.50283568219882959227244230</v>
      </c>
      <c r="S38" s="582">
        <v>103.55717421672320894033127119</v>
      </c>
      <c r="T38" s="582">
        <v>113.40346963034760808433739856</v>
      </c>
      <c r="U38" s="582">
        <v>110.98132556441096310565963893</v>
      </c>
      <c r="V38" s="582">
        <v>101.94924612478225144672485381</v>
      </c>
      <c r="W38" s="582">
        <v>112.38712448341609663844038239</v>
      </c>
      <c r="X38" s="582">
        <v>109.49648289379519118923805144</v>
      </c>
      <c r="Y38" s="582">
        <v>123.98455686560786080683985699</v>
      </c>
      <c r="Z38" s="582">
        <v>112.18055013120697320288186561</v>
      </c>
      <c r="AA38" s="582">
        <v>109.59537581535696071333736225</v>
      </c>
      <c r="AB38" s="582">
        <v>120.15507137742202010594390137</v>
      </c>
      <c r="AC38" s="582">
        <v>113.92698735162445278008021231</v>
      </c>
      <c r="AD38" s="582">
        <v>113.08155368650392241470781724</v>
      </c>
      <c r="AE38" s="582">
        <v>117.59294845339551391840861723</v>
      </c>
      <c r="AF38" s="582">
        <v>104.59248492586923539668607722</v>
      </c>
      <c r="AG38" s="583">
        <v>110.19638929480695554122984428</v>
      </c>
      <c r="AH38" s="531"/>
    </row>
    <row r="39" ht="24.95" customHeight="1">
      <c r="B39" s="25" t="s">
        <v>68</v>
      </c>
      <c r="S39" s="4"/>
      <c r="T39" s="4"/>
      <c r="U39" s="4"/>
      <c r="V39" s="4"/>
      <c r="W39" s="4"/>
      <c r="X39" s="4"/>
      <c r="Y39" s="4"/>
      <c r="Z39" s="4"/>
      <c r="AA39" s="4"/>
      <c r="AB39" s="4"/>
      <c r="AC39" s="4"/>
      <c r="AD39" s="4"/>
      <c r="AE39" s="4"/>
      <c r="AF39" s="4"/>
      <c r="AG39" s="4"/>
      <c r="AH39" s="4"/>
    </row>
    <row r="40" ht="24.95" customHeight="1">
      <c r="B40" s="37" t="s">
        <v>19</v>
      </c>
      <c r="C40" s="573">
        <v>42.121570615688183605243942110</v>
      </c>
      <c r="D40" s="574">
        <v>43.596159142575727162816317580</v>
      </c>
      <c r="E40" s="574">
        <v>44.440288686642009170372217380</v>
      </c>
      <c r="F40" s="574">
        <v>40.206790077558407239649282420</v>
      </c>
      <c r="G40" s="574">
        <v>34.810399310485824378344450850</v>
      </c>
      <c r="H40" s="574">
        <v>31.095792184102827002791446170</v>
      </c>
      <c r="I40" s="574">
        <v>33.046464958252864369586150710</v>
      </c>
      <c r="J40" s="574">
        <v>43.537139689495965285323128710</v>
      </c>
      <c r="K40" s="574">
        <v>43.868765063427467794432299760</v>
      </c>
      <c r="L40" s="574">
        <v>50.864075227265395373055489150</v>
      </c>
      <c r="M40" s="574">
        <v>62.694223305410394940106569650</v>
      </c>
      <c r="N40" s="574">
        <v>37.412189102015577754876520950</v>
      </c>
      <c r="O40" s="574">
        <v>50.813518204895409420719264790</v>
      </c>
      <c r="P40" s="574">
        <v>60.92363654240867191444217300</v>
      </c>
      <c r="Q40" s="574">
        <v>56.283068783118396741412630170</v>
      </c>
      <c r="R40" s="574">
        <v>63.497740963806175379227769220</v>
      </c>
      <c r="S40" s="574">
        <v>55.658042744621899202982087310</v>
      </c>
      <c r="T40" s="574">
        <v>58.528710045434448291041602540</v>
      </c>
      <c r="U40" s="574">
        <v>22.323458063530265696330678280</v>
      </c>
      <c r="V40" s="574">
        <v>40.157208088654870655111385360</v>
      </c>
      <c r="W40" s="574">
        <v>54.762529519735945767617026630</v>
      </c>
      <c r="X40" s="574">
        <v>44.146700867832020351347649950</v>
      </c>
      <c r="Y40" s="574">
        <v>69.294181913536432308702433820</v>
      </c>
      <c r="Z40" s="574">
        <v>74.651617705576658174078498690</v>
      </c>
      <c r="AA40" s="574">
        <v>69.936451098912022233920196380</v>
      </c>
      <c r="AB40" s="574">
        <v>32.898987744865358531429398060</v>
      </c>
      <c r="AC40" s="574">
        <v>40.709529533661430410816857250</v>
      </c>
      <c r="AD40" s="574">
        <v>37.349838370961079447989403440</v>
      </c>
      <c r="AE40" s="574">
        <v>54.274844141347324192888447250</v>
      </c>
      <c r="AF40" s="574">
        <v>49.646599064633540299910396180</v>
      </c>
      <c r="AG40" s="575">
        <v>43.378936499744541854779006310</v>
      </c>
      <c r="AH40" s="530"/>
    </row>
    <row r="41" ht="24.95" customHeight="1">
      <c r="B41" s="38" t="s">
        <v>35</v>
      </c>
      <c r="C41" s="271">
        <v>29.695358094560017692925182760</v>
      </c>
      <c r="D41" s="97">
        <v>19.141816245439691851232395500</v>
      </c>
      <c r="E41" s="97">
        <v>45.283880338374347382938131950</v>
      </c>
      <c r="F41" s="97">
        <v>38.719818770682627089034109730</v>
      </c>
      <c r="G41" s="97">
        <v>34.345503784853245120272383760</v>
      </c>
      <c r="H41" s="97">
        <v>31.978040715758689750418923260</v>
      </c>
      <c r="I41" s="97">
        <v>43.727515871354045553273369420</v>
      </c>
      <c r="J41" s="97">
        <v>34.657487031886882493719556850</v>
      </c>
      <c r="K41" s="97">
        <v>37.372952948065771809241793880</v>
      </c>
      <c r="L41" s="97">
        <v>40.973095368090620297998316920</v>
      </c>
      <c r="M41" s="97">
        <v>30.604159587286891781540644800</v>
      </c>
      <c r="N41" s="97">
        <v>31.338492653903628437104612940</v>
      </c>
      <c r="O41" s="97">
        <v>29.551211908456623059714178510</v>
      </c>
      <c r="P41" s="97">
        <v>39.346286987246470665233988510</v>
      </c>
      <c r="Q41" s="97">
        <v>29.893400919639998779281709450</v>
      </c>
      <c r="R41" s="97">
        <v>31.364484756590177813478712370</v>
      </c>
      <c r="S41" s="97">
        <v>57.239398857374237790426398700</v>
      </c>
      <c r="T41" s="97">
        <v>49.103606456895474515113023400</v>
      </c>
      <c r="U41" s="97">
        <v>28.863596952091175559529739950</v>
      </c>
      <c r="V41" s="97">
        <v>22.227545578111728753631553220</v>
      </c>
      <c r="W41" s="97">
        <v>31.214780266579397982290046290</v>
      </c>
      <c r="X41" s="97">
        <v>31.677101639024737084888336540</v>
      </c>
      <c r="Y41" s="97">
        <v>36.871895050365739564114099130</v>
      </c>
      <c r="Z41" s="97">
        <v>55.502612369432146307426887990</v>
      </c>
      <c r="AA41" s="97">
        <v>52.023281041811395135958261530</v>
      </c>
      <c r="AB41" s="97">
        <v>35.814990516094766292284429590</v>
      </c>
      <c r="AC41" s="97">
        <v>38.674240662607319118960300870</v>
      </c>
      <c r="AD41" s="97">
        <v>38.102860314044226542176935310</v>
      </c>
      <c r="AE41" s="97">
        <v>54.151503460516934816913307300</v>
      </c>
      <c r="AF41" s="97">
        <v>54.137815507359114627100445020</v>
      </c>
      <c r="AG41" s="272">
        <v>37.319691296308545852397578440</v>
      </c>
      <c r="AH41" s="530"/>
    </row>
    <row r="42" ht="24.95" customHeight="1">
      <c r="A42" s="23"/>
      <c r="B42" s="40" t="s">
        <v>98</v>
      </c>
      <c r="C42" s="581">
        <v>9.581077305963592740832052560</v>
      </c>
      <c r="D42" s="582">
        <v>20.525407172589909114922395760</v>
      </c>
      <c r="E42" s="582">
        <v>-0.5806505510662082288948632100</v>
      </c>
      <c r="F42" s="582">
        <v>1.0719241995267864547517218900</v>
      </c>
      <c r="G42" s="582">
        <v>0.3460447224925529888961219200</v>
      </c>
      <c r="H42" s="582">
        <v>-0.6684813070986975045836351500</v>
      </c>
      <c r="I42" s="582">
        <v>-7.4314586516597541790205512700</v>
      </c>
      <c r="J42" s="582">
        <v>6.5942509796427740110213321600</v>
      </c>
      <c r="K42" s="582">
        <v>4.7285961144208747976169520600</v>
      </c>
      <c r="L42" s="582">
        <v>7.0162181182605107299489052100</v>
      </c>
      <c r="M42" s="582">
        <v>24.570476024459234455925091010</v>
      </c>
      <c r="N42" s="582">
        <v>4.6244602975005489833313202300</v>
      </c>
      <c r="O42" s="582">
        <v>16.412278961505659984354360550</v>
      </c>
      <c r="P42" s="582">
        <v>15.484696450607871005144666290</v>
      </c>
      <c r="Q42" s="582">
        <v>20.316403817687354611737918570</v>
      </c>
      <c r="R42" s="582">
        <v>24.461144324315779671896493340</v>
      </c>
      <c r="S42" s="582">
        <v>-1.0056996682743627494447391700</v>
      </c>
      <c r="T42" s="582">
        <v>6.3211774767357948809448069100</v>
      </c>
      <c r="U42" s="582">
        <v>-5.0752416068370700015982640600</v>
      </c>
      <c r="V42" s="582">
        <v>14.669084964192987236966708800</v>
      </c>
      <c r="W42" s="582">
        <v>17.945957921445950429656112330</v>
      </c>
      <c r="X42" s="582">
        <v>9.469831180626785823644608880</v>
      </c>
      <c r="Y42" s="582">
        <v>23.688052869615807095351234620</v>
      </c>
      <c r="Z42" s="582">
        <v>12.314266007742239847296279700</v>
      </c>
      <c r="AA42" s="582">
        <v>11.783175533531952242163553560</v>
      </c>
      <c r="AB42" s="582">
        <v>-2.1470404408535644094561674800</v>
      </c>
      <c r="AC42" s="582">
        <v>1.4676762326588545651988155900</v>
      </c>
      <c r="AD42" s="582">
        <v>-0.5452616559123293685352132900</v>
      </c>
      <c r="AE42" s="582">
        <v>0.0800126356279759169905148200</v>
      </c>
      <c r="AF42" s="582">
        <v>-2.9137667664295765412702012600</v>
      </c>
      <c r="AG42" s="583">
        <v>4.4125100677443963342374413200</v>
      </c>
      <c r="AH42" s="531"/>
    </row>
    <row r="43" ht="30" customHeight="1">
      <c r="A43" s="8"/>
      <c r="B43" s="25"/>
      <c r="X43" s="792"/>
      <c r="Y43" s="792"/>
      <c r="Z43" s="792"/>
      <c r="AA43" s="792"/>
      <c r="AB43" s="792"/>
      <c r="AC43" s="792"/>
      <c r="AD43" s="792"/>
      <c r="AE43"/>
      <c r="AF43"/>
      <c r="AG43" s="4"/>
      <c r="AH43" s="4"/>
    </row>
    <row r="44" s="35" customFormat="1" ht="20.1" customHeight="1">
      <c r="B44" s="784" t="s">
        <v>10</v>
      </c>
      <c r="C44" s="350" t="s">
        <v>252</v>
      </c>
      <c r="D44" s="351"/>
      <c r="E44" s="351"/>
      <c r="F44" s="351"/>
      <c r="G44" s="351"/>
      <c r="H44" s="351"/>
      <c r="I44" s="351"/>
      <c r="J44" s="351"/>
      <c r="K44" s="351"/>
      <c r="L44" s="351"/>
      <c r="M44" s="351"/>
      <c r="N44" s="351"/>
      <c r="O44" s="351"/>
      <c r="P44" s="351"/>
      <c r="Q44" s="351"/>
      <c r="R44" s="351"/>
      <c r="S44" s="352"/>
      <c r="T44" s="352"/>
      <c r="U44" s="352"/>
      <c r="V44" s="352"/>
      <c r="W44" s="352"/>
      <c r="X44" s="352"/>
      <c r="Y44" s="352"/>
      <c r="Z44" s="352"/>
      <c r="AA44" s="352"/>
      <c r="AB44" s="352"/>
      <c r="AC44" s="352"/>
      <c r="AD44" s="352"/>
      <c r="AE44" s="352"/>
      <c r="AF44" s="352"/>
      <c r="AG44" s="353"/>
      <c r="AH44" s="529"/>
      <c r="AI44" s="236"/>
      <c r="AJ44" s="236"/>
      <c r="AK44" s="236"/>
      <c r="AL44" s="236"/>
      <c r="AM44" s="236"/>
      <c r="AN44" s="236"/>
      <c r="AO44" s="236"/>
      <c r="AP44" s="236"/>
      <c r="AQ44" s="236"/>
      <c r="AR44" s="236"/>
      <c r="AS44" s="236"/>
      <c r="AT44" s="236"/>
      <c r="AU44" s="236"/>
      <c r="AV44" s="236"/>
      <c r="AW44" s="236"/>
    </row>
    <row r="45" s="36" customFormat="1" ht="20.1" customHeight="1">
      <c r="B45" s="964"/>
      <c r="C45" s="354">
        <v>1</v>
      </c>
      <c r="D45" s="355">
        <v>2</v>
      </c>
      <c r="E45" s="355">
        <v>3</v>
      </c>
      <c r="F45" s="355">
        <v>4</v>
      </c>
      <c r="G45" s="355">
        <v>5</v>
      </c>
      <c r="H45" s="355">
        <v>6</v>
      </c>
      <c r="I45" s="355">
        <v>7</v>
      </c>
      <c r="J45" s="355">
        <v>8</v>
      </c>
      <c r="K45" s="355">
        <v>9</v>
      </c>
      <c r="L45" s="355">
        <v>10</v>
      </c>
      <c r="M45" s="355">
        <v>11</v>
      </c>
      <c r="N45" s="355">
        <v>12</v>
      </c>
      <c r="O45" s="355">
        <v>13</v>
      </c>
      <c r="P45" s="355">
        <v>14</v>
      </c>
      <c r="Q45" s="355">
        <v>15</v>
      </c>
      <c r="R45" s="355">
        <v>16</v>
      </c>
      <c r="S45" s="355">
        <v>17</v>
      </c>
      <c r="T45" s="355">
        <v>18</v>
      </c>
      <c r="U45" s="355">
        <v>19</v>
      </c>
      <c r="V45" s="355">
        <v>20</v>
      </c>
      <c r="W45" s="355">
        <v>21</v>
      </c>
      <c r="X45" s="355">
        <v>22</v>
      </c>
      <c r="Y45" s="355">
        <v>23</v>
      </c>
      <c r="Z45" s="355">
        <v>24</v>
      </c>
      <c r="AA45" s="355">
        <v>25</v>
      </c>
      <c r="AB45" s="355">
        <v>26</v>
      </c>
      <c r="AC45" s="355">
        <v>27</v>
      </c>
      <c r="AD45" s="355">
        <v>28</v>
      </c>
      <c r="AE45" s="355">
        <v>29</v>
      </c>
      <c r="AF45" s="355">
        <v>30</v>
      </c>
      <c r="AG45" s="356">
        <v>31</v>
      </c>
      <c r="AH45" s="529"/>
      <c r="AI45" s="236"/>
      <c r="AJ45" s="236"/>
      <c r="AK45" s="236"/>
      <c r="AL45" s="236"/>
      <c r="AM45" s="236"/>
      <c r="AN45" s="236"/>
      <c r="AO45" s="236"/>
      <c r="AP45" s="236"/>
      <c r="AQ45" s="236"/>
      <c r="AR45" s="236"/>
      <c r="AS45" s="236"/>
      <c r="AT45" s="236"/>
      <c r="AU45" s="236"/>
      <c r="AV45" s="236"/>
      <c r="AW45" s="236"/>
    </row>
    <row r="46" ht="24.95" customHeight="1">
      <c r="B46" s="263" t="s">
        <v>19</v>
      </c>
      <c r="C46" s="578">
        <v>102.000000000</v>
      </c>
      <c r="D46" s="579">
        <v>90.6886792452830188679245283</v>
      </c>
      <c r="E46" s="579">
        <v>98.36792452830188679245283019</v>
      </c>
      <c r="F46" s="579">
        <v>101.83018867924528301886792453</v>
      </c>
      <c r="G46" s="579">
        <v>59.028301886792452830188679245</v>
      </c>
      <c r="H46" s="579">
        <v>68.990566037735849056603773585</v>
      </c>
      <c r="I46" s="579">
        <v>83.63207547169811320754716981</v>
      </c>
      <c r="J46" s="579">
        <v>84.23584905660377358490566038</v>
      </c>
      <c r="K46" s="579">
        <v>67.990566037735849056603773585</v>
      </c>
      <c r="L46" s="579">
        <v>95.27358490566037735849056604</v>
      </c>
      <c r="M46" s="579">
        <v>98.61320754716981132075471698</v>
      </c>
      <c r="N46" s="579">
        <v>45.51886792452830188679245283</v>
      </c>
      <c r="O46" s="579">
        <v>71.613207547169811320754716981</v>
      </c>
      <c r="P46" s="579">
        <v>68.632075471698113207547169811</v>
      </c>
      <c r="Q46" s="579">
        <v>78.679245283018867924528301887</v>
      </c>
      <c r="R46" s="579">
        <v>63.726415094339622641509433962</v>
      </c>
      <c r="S46" s="579">
        <v>100.8773584905660377358490566</v>
      </c>
      <c r="T46" s="579">
        <v>124.79245283018867924528301887</v>
      </c>
      <c r="U46" s="579">
        <v>60.415094339622641509433962264</v>
      </c>
      <c r="V46" s="579">
        <v>65.386792452830188679245283019</v>
      </c>
      <c r="W46" s="579">
        <v>74.188679245283018867924528302</v>
      </c>
      <c r="X46" s="579">
        <v>72.339622641509433962264150943</v>
      </c>
      <c r="Y46" s="579">
        <v>36.905660377358490566037735849</v>
      </c>
      <c r="Z46" s="579">
        <v>80.43396226415094339622641509</v>
      </c>
      <c r="AA46" s="579">
        <v>93.66037735849056603773584906</v>
      </c>
      <c r="AB46" s="579">
        <v>75.792452830188679245283018868</v>
      </c>
      <c r="AC46" s="579">
        <v>147.95283018867924528301886792</v>
      </c>
      <c r="AD46" s="579">
        <v>150.8113207547169811320754717</v>
      </c>
      <c r="AE46" s="579">
        <v>158.80188679245283018867924528</v>
      </c>
      <c r="AF46" s="579">
        <v>151.72641509433962264150943396</v>
      </c>
      <c r="AG46" s="580">
        <v>134.74528301886792452830188679</v>
      </c>
      <c r="AH46" s="530"/>
    </row>
    <row r="47" ht="24.95" customHeight="1">
      <c r="B47" s="38" t="s">
        <v>35</v>
      </c>
      <c r="C47" s="276">
        <v>74.507084337349397590361445783</v>
      </c>
      <c r="D47" s="101">
        <v>71.193542168674698795180722892</v>
      </c>
      <c r="E47" s="101">
        <v>83.93342168674698795180722892</v>
      </c>
      <c r="F47" s="101">
        <v>77.151590361445783132530120482</v>
      </c>
      <c r="G47" s="101">
        <v>48.156987951807228915662650602</v>
      </c>
      <c r="H47" s="101">
        <v>68.399108433734939759036144578</v>
      </c>
      <c r="I47" s="101">
        <v>79.071277108433734939759036145</v>
      </c>
      <c r="J47" s="101">
        <v>73.891156626506024096385542169</v>
      </c>
      <c r="K47" s="101">
        <v>72.331084337349397590361445783</v>
      </c>
      <c r="L47" s="101">
        <v>69.067831325301204819277108434</v>
      </c>
      <c r="M47" s="101">
        <v>83.6340240963855421686746988</v>
      </c>
      <c r="N47" s="101">
        <v>50.783831325301204819277108434</v>
      </c>
      <c r="O47" s="101">
        <v>66.979927710843373493975903614</v>
      </c>
      <c r="P47" s="101">
        <v>74.954072289156626506024096386</v>
      </c>
      <c r="Q47" s="101">
        <v>67.954915662650602409638554217</v>
      </c>
      <c r="R47" s="101">
        <v>80.02154216867469879518072289</v>
      </c>
      <c r="S47" s="101">
        <v>106.25734939759036144578313253</v>
      </c>
      <c r="T47" s="101">
        <v>110.11122891566265060240963855</v>
      </c>
      <c r="U47" s="101">
        <v>68.63934939759036144578313253</v>
      </c>
      <c r="V47" s="101">
        <v>71.810987951807228915662650602</v>
      </c>
      <c r="W47" s="101">
        <v>72.683831325301204819277108434</v>
      </c>
      <c r="X47" s="101">
        <v>61.026000000</v>
      </c>
      <c r="Y47" s="101">
        <v>51.503975903614457831325301205</v>
      </c>
      <c r="Z47" s="101">
        <v>75.957445783132530120481927711</v>
      </c>
      <c r="AA47" s="101">
        <v>85.75433734939759036144578313</v>
      </c>
      <c r="AB47" s="101">
        <v>104.27012048192771084337349398</v>
      </c>
      <c r="AC47" s="101">
        <v>135.05207228915662650602409639</v>
      </c>
      <c r="AD47" s="101">
        <v>136.25734939759036144578313253</v>
      </c>
      <c r="AE47" s="101">
        <v>141.84404819277108433734939759</v>
      </c>
      <c r="AF47" s="101">
        <v>128.25893975903614457831325301</v>
      </c>
      <c r="AG47" s="277">
        <v>127.33168674698795180722891566</v>
      </c>
      <c r="AH47" s="530"/>
    </row>
    <row r="48" ht="24.95" customHeight="1">
      <c r="A48" s="23"/>
      <c r="B48" s="40" t="s">
        <v>99</v>
      </c>
      <c r="C48" s="581">
        <v>136.89973363897797055928052770</v>
      </c>
      <c r="D48" s="582">
        <v>127.38329416229864096983440776</v>
      </c>
      <c r="E48" s="582">
        <v>117.19756272468764835372363272</v>
      </c>
      <c r="F48" s="582">
        <v>131.98715438292753166221714247</v>
      </c>
      <c r="G48" s="582">
        <v>122.57473815817678588616198471</v>
      </c>
      <c r="H48" s="582">
        <v>100.86471537063076408200404937</v>
      </c>
      <c r="I48" s="582">
        <v>105.76795839152814688206302037</v>
      </c>
      <c r="J48" s="582">
        <v>113.99990594596665312586389378</v>
      </c>
      <c r="K48" s="582">
        <v>93.99909687601317022290593468</v>
      </c>
      <c r="L48" s="582">
        <v>137.94205359790901071157072725</v>
      </c>
      <c r="M48" s="582">
        <v>117.91039425954350652848154133</v>
      </c>
      <c r="N48" s="582">
        <v>89.63259907066163873910569166</v>
      </c>
      <c r="O48" s="582">
        <v>106.91741540290787241102336196</v>
      </c>
      <c r="P48" s="582">
        <v>91.56550588329662109916008155</v>
      </c>
      <c r="Q48" s="582">
        <v>115.78153620792818409611491277</v>
      </c>
      <c r="R48" s="582">
        <v>79.63657456140106668935056372</v>
      </c>
      <c r="S48" s="582">
        <v>94.93682936989737500312348853</v>
      </c>
      <c r="T48" s="582">
        <v>113.33308515316889184297422985</v>
      </c>
      <c r="U48" s="582">
        <v>88.01816286117589730017203360</v>
      </c>
      <c r="V48" s="582">
        <v>91.05402156103414821870664641</v>
      </c>
      <c r="W48" s="582">
        <v>102.07040258134820866405938791</v>
      </c>
      <c r="X48" s="582">
        <v>118.53902048554621630495878960</v>
      </c>
      <c r="Y48" s="582">
        <v>71.655944477809754235399584910</v>
      </c>
      <c r="Z48" s="582">
        <v>105.89345314980626917111471503</v>
      </c>
      <c r="AA48" s="582">
        <v>109.21940540089604489613894934</v>
      </c>
      <c r="AB48" s="582">
        <v>72.688563588382125865840698350</v>
      </c>
      <c r="AC48" s="582">
        <v>109.55243239207846253761437165</v>
      </c>
      <c r="AD48" s="582">
        <v>110.68123768844133915590505697</v>
      </c>
      <c r="AE48" s="582">
        <v>111.95526975981074842131369594</v>
      </c>
      <c r="AF48" s="582">
        <v>118.29695098009738468870469321</v>
      </c>
      <c r="AG48" s="583">
        <v>105.82227131461080903256230151</v>
      </c>
      <c r="AH48" s="531"/>
    </row>
    <row r="49" ht="24.95" customHeight="1">
      <c r="B49" s="25" t="s">
        <v>68</v>
      </c>
      <c r="S49" s="4"/>
      <c r="T49" s="4"/>
      <c r="U49" s="4"/>
      <c r="V49" s="4"/>
      <c r="W49" s="4"/>
      <c r="X49" s="4"/>
      <c r="Y49" s="4"/>
      <c r="Z49" s="4"/>
      <c r="AA49" s="4"/>
      <c r="AB49" s="4"/>
      <c r="AC49" s="4"/>
      <c r="AD49" s="4"/>
      <c r="AE49" s="4"/>
      <c r="AF49" s="4"/>
      <c r="AG49" s="4"/>
      <c r="AH49" s="4"/>
    </row>
    <row r="50" ht="24.95" customHeight="1">
      <c r="B50" s="37" t="s">
        <v>19</v>
      </c>
      <c r="C50" s="573">
        <v>118.82210078917218564611913560</v>
      </c>
      <c r="D50" s="574">
        <v>99.68840880774392442483144690</v>
      </c>
      <c r="E50" s="574">
        <v>29.996259817900014705507303320</v>
      </c>
      <c r="F50" s="574">
        <v>24.183156925908881730326737230</v>
      </c>
      <c r="G50" s="574">
        <v>165.12711864402285981039931816</v>
      </c>
      <c r="H50" s="574">
        <v>66.849190052368884843224587530</v>
      </c>
      <c r="I50" s="574">
        <v>50.152439024517405520854096720</v>
      </c>
      <c r="J50" s="574">
        <v>97.98226164089480287707538106</v>
      </c>
      <c r="K50" s="574">
        <v>33.290179396984186668816619210</v>
      </c>
      <c r="L50" s="574">
        <v>42.923860741559167299640311470</v>
      </c>
      <c r="M50" s="574">
        <v>52.309485647600487796706711110</v>
      </c>
      <c r="N50" s="574">
        <v>17.054827753608582107911583570</v>
      </c>
      <c r="O50" s="574">
        <v>74.626178973852408677225525840</v>
      </c>
      <c r="P50" s="574">
        <v>55.814949668096550201171516900</v>
      </c>
      <c r="Q50" s="574">
        <v>120.63492063486226589401194120</v>
      </c>
      <c r="R50" s="574">
        <v>69.553212851303482000290379430</v>
      </c>
      <c r="S50" s="574">
        <v>50.351518560272995877624465850</v>
      </c>
      <c r="T50" s="574">
        <v>76.750400855171839957310676530</v>
      </c>
      <c r="U50" s="574">
        <v>92.65944645029200896083067630</v>
      </c>
      <c r="V50" s="574">
        <v>65.023809523950972789115767500</v>
      </c>
      <c r="W50" s="574">
        <v>112.08198489734729073498057123</v>
      </c>
      <c r="X50" s="574">
        <v>69.721115537983841526325086730</v>
      </c>
      <c r="Y50" s="574">
        <v>-13.965251814394462469520862840</v>
      </c>
      <c r="Z50" s="574">
        <v>50.052798310469910538364357960</v>
      </c>
      <c r="AA50" s="574">
        <v>36.730477895606665748519487680</v>
      </c>
      <c r="AB50" s="574">
        <v>-15.136790958048721477101984550</v>
      </c>
      <c r="AC50" s="574">
        <v>48.274558003250970393382665450</v>
      </c>
      <c r="AD50" s="574">
        <v>49.164878230856536243999114860</v>
      </c>
      <c r="AE50" s="574">
        <v>75.801566579722595041209678160</v>
      </c>
      <c r="AF50" s="574">
        <v>193.64615665484580946650661678</v>
      </c>
      <c r="AG50" s="575">
        <v>166.27516778526468402324219962</v>
      </c>
      <c r="AH50" s="530"/>
    </row>
    <row r="51" ht="24.95" customHeight="1">
      <c r="B51" s="38" t="s">
        <v>35</v>
      </c>
      <c r="C51" s="271">
        <v>102.68973048937798907007164685</v>
      </c>
      <c r="D51" s="97">
        <v>82.92480878060415863270186095</v>
      </c>
      <c r="E51" s="97">
        <v>114.46668049948518157462236426</v>
      </c>
      <c r="F51" s="97">
        <v>70.557154226250948758770189940</v>
      </c>
      <c r="G51" s="97">
        <v>88.80989721090785806810572401</v>
      </c>
      <c r="H51" s="97">
        <v>78.075633884433104456363145910</v>
      </c>
      <c r="I51" s="97">
        <v>94.34459754797734302522880065</v>
      </c>
      <c r="J51" s="97">
        <v>75.112526054177171410861188180</v>
      </c>
      <c r="K51" s="97">
        <v>119.50598830887217829815576588</v>
      </c>
      <c r="L51" s="97">
        <v>52.672107431869987526305279760</v>
      </c>
      <c r="M51" s="97">
        <v>49.601128254451243068816414590</v>
      </c>
      <c r="N51" s="97">
        <v>117.03453041396677134027412407</v>
      </c>
      <c r="O51" s="97">
        <v>91.27456417886201583358947629</v>
      </c>
      <c r="P51" s="97">
        <v>139.67561361822090194175337217</v>
      </c>
      <c r="Q51" s="97">
        <v>100.16360141719278294122798557</v>
      </c>
      <c r="R51" s="97">
        <v>149.82032072218873525234879378</v>
      </c>
      <c r="S51" s="97">
        <v>155.95471652571361866364794482</v>
      </c>
      <c r="T51" s="97">
        <v>151.81942423865234593153777552</v>
      </c>
      <c r="U51" s="97">
        <v>233.97148876791410057743078810</v>
      </c>
      <c r="V51" s="97">
        <v>189.72455248197110242488541928</v>
      </c>
      <c r="W51" s="97">
        <v>201.13320075599970096235888604</v>
      </c>
      <c r="X51" s="97">
        <v>167.40580640533349544813048788</v>
      </c>
      <c r="Y51" s="97">
        <v>70.077502725380973638800818310</v>
      </c>
      <c r="Z51" s="97">
        <v>105.97990015428610846146322261</v>
      </c>
      <c r="AA51" s="97">
        <v>100.03063294999243957030682856</v>
      </c>
      <c r="AB51" s="97">
        <v>65.193410450352907294891540830</v>
      </c>
      <c r="AC51" s="97">
        <v>59.455394882952653185230705840</v>
      </c>
      <c r="AD51" s="97">
        <v>57.164945258716630868071296340</v>
      </c>
      <c r="AE51" s="97">
        <v>114.21743411933245020427646772</v>
      </c>
      <c r="AF51" s="97">
        <v>102.51683789284591495220548836</v>
      </c>
      <c r="AG51" s="272">
        <v>112.27335612907734963332061386</v>
      </c>
      <c r="AH51" s="530"/>
    </row>
    <row r="52" ht="24.95" customHeight="1">
      <c r="A52" s="23"/>
      <c r="B52" s="40" t="s">
        <v>99</v>
      </c>
      <c r="C52" s="581">
        <v>7.959145370092808649978380190</v>
      </c>
      <c r="D52" s="582">
        <v>9.164202569692048914896718510</v>
      </c>
      <c r="E52" s="582">
        <v>-39.386267594060602303065096490</v>
      </c>
      <c r="F52" s="582">
        <v>-27.189710986194016077942651280</v>
      </c>
      <c r="G52" s="582">
        <v>40.420138223838214406919980060</v>
      </c>
      <c r="H52" s="582">
        <v>-6.3043121548817868515156594300</v>
      </c>
      <c r="I52" s="582">
        <v>-22.739072287606334786482868290</v>
      </c>
      <c r="J52" s="582">
        <v>13.060022661902289498667821240</v>
      </c>
      <c r="K52" s="582">
        <v>-39.277201308187681451857905490</v>
      </c>
      <c r="L52" s="582">
        <v>-6.3850868729567955642702613200</v>
      </c>
      <c r="M52" s="582">
        <v>1.8103856734040677357849436600</v>
      </c>
      <c r="N52" s="582">
        <v>-46.066265340182864757726693480</v>
      </c>
      <c r="O52" s="582">
        <v>-8.703920082839950360867708680</v>
      </c>
      <c r="P52" s="582">
        <v>-34.989235109944971180259486880</v>
      </c>
      <c r="Q52" s="582">
        <v>10.227293610195068600261183180</v>
      </c>
      <c r="R52" s="582">
        <v>-32.129935482668144031562431610</v>
      </c>
      <c r="S52" s="582">
        <v>-41.258547370764664678610348530</v>
      </c>
      <c r="T52" s="582">
        <v>-29.810656429808265672431859440</v>
      </c>
      <c r="U52" s="582">
        <v>-42.312606635674105023932964790</v>
      </c>
      <c r="V52" s="582">
        <v>-43.041137483754929504735264710</v>
      </c>
      <c r="W52" s="582">
        <v>-29.572035110911787802447170120</v>
      </c>
      <c r="X52" s="582">
        <v>-36.530504771247947806593001480</v>
      </c>
      <c r="Y52" s="582">
        <v>-49.414386496169460923312354410</v>
      </c>
      <c r="Z52" s="582">
        <v>-27.151727815114932280255517790</v>
      </c>
      <c r="AA52" s="582">
        <v>-31.645230593310536385635090100</v>
      </c>
      <c r="AB52" s="582">
        <v>-48.627969596037124022183802660</v>
      </c>
      <c r="AC52" s="582">
        <v>-7.0118899946606747976639860100</v>
      </c>
      <c r="AD52" s="582">
        <v>-5.0902362576445376145889615400</v>
      </c>
      <c r="AE52" s="582">
        <v>-17.933119074835622618654687080</v>
      </c>
      <c r="AF52" s="582">
        <v>44.998391101983556833443542620</v>
      </c>
      <c r="AG52" s="583">
        <v>25.439750254567133564140945640</v>
      </c>
      <c r="AH52" s="531"/>
    </row>
    <row r="53" ht="16.5" customHeight="1">
      <c r="B53" s="99"/>
      <c r="C53" s="100"/>
      <c r="D53" s="100"/>
      <c r="E53" s="100"/>
      <c r="F53" s="100"/>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4"/>
    </row>
    <row r="54" ht="0" hidden="1" customHeight="1">
      <c r="B54" s="223" t="s">
        <v>89</v>
      </c>
      <c r="C54" s="357"/>
      <c r="D54" s="358"/>
      <c r="E54" s="358"/>
      <c r="F54" s="358"/>
      <c r="G54" s="358"/>
      <c r="H54" s="358"/>
      <c r="I54" s="358"/>
      <c r="J54" s="358"/>
      <c r="K54" s="358"/>
      <c r="L54" s="358"/>
      <c r="M54" s="358"/>
      <c r="N54" s="358"/>
      <c r="O54" s="358"/>
      <c r="P54" s="358"/>
      <c r="Q54" s="358"/>
      <c r="R54" s="358"/>
      <c r="S54" s="358"/>
      <c r="T54" s="358"/>
      <c r="U54" s="358"/>
      <c r="V54" s="358"/>
      <c r="W54" s="358"/>
      <c r="X54" s="358"/>
      <c r="Y54" s="358"/>
      <c r="Z54" s="358"/>
      <c r="AA54" s="358"/>
      <c r="AB54" s="358"/>
      <c r="AC54" s="358"/>
      <c r="AD54" s="358"/>
      <c r="AE54" s="358"/>
      <c r="AF54" s="358"/>
      <c r="AG54" s="359"/>
      <c r="AH54" s="532"/>
    </row>
    <row r="55" ht="0" hidden="1" customHeight="1">
      <c r="B55" s="99"/>
      <c r="C55" s="100"/>
      <c r="D55" s="100"/>
      <c r="E55" s="100"/>
      <c r="F55" s="100"/>
      <c r="G55" s="100"/>
      <c r="H55" s="100"/>
      <c r="I55" s="100"/>
      <c r="J55" s="100"/>
      <c r="K55" s="100"/>
      <c r="L55" s="100"/>
      <c r="M55" s="100"/>
      <c r="N55" s="100"/>
      <c r="O55" s="100"/>
      <c r="P55" s="100"/>
      <c r="Q55" s="100"/>
      <c r="R55" s="100"/>
      <c r="S55" s="100"/>
      <c r="T55" s="100"/>
      <c r="U55" s="100"/>
      <c r="V55" s="100"/>
      <c r="W55" s="100"/>
      <c r="X55" s="100"/>
      <c r="Y55" s="100"/>
      <c r="Z55" s="100"/>
      <c r="AA55" s="100"/>
      <c r="AB55" s="100"/>
      <c r="AC55" s="100"/>
      <c r="AD55" s="100"/>
      <c r="AE55" s="100"/>
      <c r="AF55" s="100"/>
      <c r="AG55" s="100"/>
      <c r="AH55" s="4"/>
    </row>
    <row r="56" ht="24" customHeight="1">
      <c r="B56" s="816" t="s">
        <v>126</v>
      </c>
      <c r="C56" s="816"/>
      <c r="D56" s="816"/>
      <c r="E56" s="816"/>
      <c r="F56" s="816"/>
      <c r="G56" s="816"/>
      <c r="H56" s="816"/>
      <c r="I56" s="816"/>
      <c r="J56" s="816"/>
      <c r="K56" s="816"/>
      <c r="L56" s="816"/>
      <c r="M56" s="816"/>
      <c r="N56" s="816"/>
      <c r="O56" s="816"/>
      <c r="P56" s="816"/>
      <c r="Q56" s="816"/>
      <c r="R56" s="816"/>
      <c r="S56" s="816"/>
      <c r="T56" s="816"/>
      <c r="U56" s="816"/>
      <c r="V56" s="816"/>
      <c r="W56" s="816"/>
      <c r="X56" s="816"/>
      <c r="Y56" s="816"/>
      <c r="Z56" s="816"/>
      <c r="AA56" s="816"/>
      <c r="AB56" s="816"/>
      <c r="AC56" s="816"/>
      <c r="AD56" s="816"/>
      <c r="AE56" s="816"/>
      <c r="AF56" s="816"/>
      <c r="AG56" s="816"/>
    </row>
    <row r="57" ht="15" customHeight="1">
      <c r="A57"/>
      <c r="AE57"/>
      <c r="AF57"/>
      <c r="AG57"/>
    </row>
    <row r="58" s="282" customFormat="1"/>
    <row r="59" s="282" customFormat="1"/>
    <row r="60" s="282" customFormat="1">
      <c r="C60" s="282">
        <v>100</v>
      </c>
      <c r="D60" s="282">
        <v>100</v>
      </c>
      <c r="E60" s="282">
        <v>100</v>
      </c>
      <c r="F60" s="282">
        <v>100</v>
      </c>
      <c r="G60" s="282">
        <v>100</v>
      </c>
      <c r="H60" s="282">
        <v>100</v>
      </c>
      <c r="I60" s="282">
        <v>100</v>
      </c>
      <c r="J60" s="282">
        <v>100</v>
      </c>
      <c r="K60" s="282">
        <v>100</v>
      </c>
      <c r="L60" s="282">
        <v>100</v>
      </c>
      <c r="M60" s="282">
        <v>100</v>
      </c>
      <c r="N60" s="282">
        <v>100</v>
      </c>
      <c r="O60" s="282">
        <v>100</v>
      </c>
      <c r="P60" s="282">
        <v>100</v>
      </c>
      <c r="Q60" s="282">
        <v>100</v>
      </c>
      <c r="R60" s="282">
        <v>100</v>
      </c>
      <c r="S60" s="282">
        <v>100</v>
      </c>
      <c r="T60" s="282">
        <v>100</v>
      </c>
      <c r="U60" s="282">
        <v>100</v>
      </c>
      <c r="V60" s="282">
        <v>100</v>
      </c>
      <c r="W60" s="282">
        <v>100</v>
      </c>
      <c r="X60" s="282">
        <v>100</v>
      </c>
      <c r="Y60" s="282">
        <v>100</v>
      </c>
      <c r="Z60" s="282">
        <v>100</v>
      </c>
      <c r="AA60" s="282">
        <v>100</v>
      </c>
      <c r="AB60" s="282">
        <v>100</v>
      </c>
      <c r="AC60" s="282">
        <v>100</v>
      </c>
      <c r="AD60" s="282">
        <v>100</v>
      </c>
      <c r="AE60" s="282">
        <v>100</v>
      </c>
      <c r="AF60" s="282">
        <v>100</v>
      </c>
      <c r="AG60" s="282">
        <v>100</v>
      </c>
    </row>
    <row r="61" s="282" customFormat="1"/>
    <row r="62" s="282" customFormat="1"/>
    <row r="63" s="282" customFormat="1"/>
    <row r="64" s="282" customFormat="1"/>
    <row r="65" s="282" customFormat="1" ht="10.5" customHeight="1">
      <c r="B65" s="1014"/>
      <c r="C65" s="1014"/>
      <c r="D65" s="1014"/>
      <c r="E65" s="1014"/>
      <c r="F65" s="1014"/>
      <c r="G65" s="1014"/>
      <c r="H65" s="1014"/>
      <c r="I65" s="1014"/>
      <c r="J65" s="1014"/>
      <c r="K65" s="1014"/>
      <c r="L65" s="1014"/>
      <c r="M65" s="1014"/>
      <c r="N65" s="1014"/>
      <c r="O65" s="1014"/>
      <c r="P65" s="1014"/>
      <c r="Q65" s="1014"/>
      <c r="R65" s="1014"/>
      <c r="S65" s="1014"/>
      <c r="T65" s="1014"/>
      <c r="U65" s="1014"/>
      <c r="V65" s="1014"/>
      <c r="W65" s="1014"/>
      <c r="X65" s="1014"/>
      <c r="Y65" s="1014"/>
      <c r="Z65" s="1014"/>
      <c r="AA65" s="1014"/>
      <c r="AB65" s="1014"/>
      <c r="AC65" s="1014"/>
      <c r="AD65" s="1014"/>
      <c r="AE65" s="1014"/>
      <c r="AF65" s="1014"/>
      <c r="AG65" s="1014"/>
      <c r="AH65" s="1014"/>
      <c r="AI65" s="1014"/>
    </row>
    <row r="66" s="282" customFormat="1">
      <c r="B66" s="1014"/>
      <c r="C66" s="1014"/>
      <c r="D66" s="1014"/>
      <c r="E66" s="1014"/>
      <c r="F66" s="1014"/>
      <c r="G66" s="1014"/>
      <c r="H66" s="1014"/>
      <c r="I66" s="1014"/>
      <c r="J66" s="1014"/>
      <c r="K66" s="1014"/>
      <c r="L66" s="1014"/>
      <c r="M66" s="1014"/>
      <c r="N66" s="1014"/>
      <c r="O66" s="1014"/>
      <c r="P66" s="1014"/>
      <c r="Q66" s="1014"/>
      <c r="R66" s="1014"/>
      <c r="S66" s="1014"/>
      <c r="T66" s="1014"/>
      <c r="U66" s="1014"/>
      <c r="V66" s="1014"/>
      <c r="W66" s="1014"/>
      <c r="X66" s="1014"/>
      <c r="Y66" s="1014"/>
      <c r="Z66" s="1014"/>
      <c r="AA66" s="1014"/>
      <c r="AB66" s="1014"/>
      <c r="AC66" s="1014"/>
      <c r="AD66" s="1014"/>
      <c r="AE66" s="1014"/>
      <c r="AF66" s="1014"/>
      <c r="AG66" s="1014"/>
      <c r="AH66" s="1014"/>
      <c r="AI66" s="1014"/>
    </row>
    <row r="67" s="282" customFormat="1">
      <c r="B67" s="1014"/>
      <c r="C67" s="1014"/>
      <c r="D67" s="1014"/>
      <c r="E67" s="1014"/>
      <c r="F67" s="1014"/>
      <c r="G67" s="1014"/>
      <c r="H67" s="1014"/>
      <c r="I67" s="1014"/>
      <c r="J67" s="1014"/>
      <c r="K67" s="1014"/>
      <c r="L67" s="1014"/>
      <c r="M67" s="1014"/>
      <c r="N67" s="1014"/>
      <c r="O67" s="1014"/>
      <c r="P67" s="1014"/>
      <c r="Q67" s="1014"/>
      <c r="R67" s="1014"/>
      <c r="S67" s="1014"/>
      <c r="T67" s="1014"/>
      <c r="U67" s="1014"/>
      <c r="V67" s="1014"/>
      <c r="W67" s="1014"/>
      <c r="X67" s="1014"/>
      <c r="Y67" s="1014"/>
      <c r="Z67" s="1014"/>
      <c r="AA67" s="1014"/>
      <c r="AB67" s="1014"/>
      <c r="AC67" s="1014"/>
      <c r="AD67" s="1014"/>
      <c r="AE67" s="1014"/>
      <c r="AF67" s="1014"/>
      <c r="AG67" s="1014"/>
      <c r="AH67" s="1014"/>
      <c r="AI67" s="1014"/>
    </row>
    <row r="68" s="282" customFormat="1">
      <c r="B68" s="1014"/>
      <c r="C68" s="1014"/>
      <c r="D68" s="1014"/>
      <c r="E68" s="1014"/>
      <c r="F68" s="1014"/>
      <c r="G68" s="1014"/>
      <c r="H68" s="1014"/>
      <c r="I68" s="1014"/>
      <c r="J68" s="1014"/>
      <c r="K68" s="1014"/>
      <c r="L68" s="1014"/>
      <c r="M68" s="1014"/>
      <c r="N68" s="1014"/>
      <c r="O68" s="1014"/>
      <c r="P68" s="1014"/>
      <c r="Q68" s="1014"/>
      <c r="R68" s="1014"/>
      <c r="S68" s="1014"/>
      <c r="T68" s="1014"/>
      <c r="U68" s="1014"/>
      <c r="V68" s="1014"/>
      <c r="W68" s="1014"/>
      <c r="X68" s="1014"/>
      <c r="Y68" s="1014"/>
      <c r="Z68" s="1014"/>
      <c r="AA68" s="1014"/>
      <c r="AB68" s="1014"/>
      <c r="AC68" s="1014"/>
      <c r="AD68" s="1014"/>
      <c r="AE68" s="1014"/>
      <c r="AF68" s="1014"/>
      <c r="AG68" s="1014"/>
      <c r="AH68" s="1014"/>
      <c r="AI68" s="1014"/>
    </row>
    <row r="69" s="282" customFormat="1">
      <c r="B69" s="1014"/>
      <c r="C69" s="1014"/>
      <c r="D69" s="1014"/>
      <c r="E69" s="1014"/>
      <c r="F69" s="1014"/>
      <c r="G69" s="1014"/>
      <c r="H69" s="1014"/>
      <c r="I69" s="1014"/>
      <c r="J69" s="1014"/>
      <c r="K69" s="1014"/>
      <c r="L69" s="1014"/>
      <c r="M69" s="1014"/>
      <c r="N69" s="1014"/>
      <c r="O69" s="1014"/>
      <c r="P69" s="1014"/>
      <c r="Q69" s="1014"/>
      <c r="R69" s="1014"/>
      <c r="S69" s="1014"/>
      <c r="T69" s="1014"/>
      <c r="U69" s="1014"/>
      <c r="V69" s="1014"/>
      <c r="W69" s="1014"/>
      <c r="X69" s="1014"/>
      <c r="Y69" s="1014"/>
      <c r="Z69" s="1014"/>
      <c r="AA69" s="1014"/>
      <c r="AB69" s="1014"/>
      <c r="AC69" s="1014"/>
      <c r="AD69" s="1014"/>
      <c r="AE69" s="1014"/>
      <c r="AF69" s="1014"/>
      <c r="AG69" s="1014"/>
      <c r="AH69" s="1014"/>
      <c r="AI69" s="1014"/>
    </row>
    <row r="70" s="282" customFormat="1">
      <c r="B70" s="1014"/>
      <c r="C70" s="1014"/>
      <c r="D70" s="1014"/>
      <c r="E70" s="1014"/>
      <c r="F70" s="1014"/>
      <c r="G70" s="1014"/>
      <c r="H70" s="1014"/>
      <c r="I70" s="1014"/>
      <c r="J70" s="1014"/>
      <c r="K70" s="1014"/>
      <c r="L70" s="1014"/>
      <c r="M70" s="1014"/>
      <c r="N70" s="1014"/>
      <c r="O70" s="1014"/>
      <c r="P70" s="1014"/>
      <c r="Q70" s="1014"/>
      <c r="R70" s="1014"/>
      <c r="S70" s="1014"/>
      <c r="T70" s="1014"/>
      <c r="U70" s="1014"/>
      <c r="V70" s="1014"/>
      <c r="W70" s="1014"/>
      <c r="X70" s="1014"/>
      <c r="Y70" s="1014"/>
      <c r="Z70" s="1014"/>
      <c r="AA70" s="1014"/>
      <c r="AB70" s="1014"/>
      <c r="AC70" s="1014"/>
      <c r="AD70" s="1014"/>
      <c r="AE70" s="1014"/>
      <c r="AF70" s="1014"/>
      <c r="AG70" s="1014"/>
      <c r="AH70" s="1014"/>
      <c r="AI70" s="1014"/>
    </row>
    <row r="71" s="282" customFormat="1"/>
    <row r="72" s="282" customFormat="1"/>
    <row r="73" s="282" customFormat="1"/>
    <row r="74" s="282" customFormat="1"/>
    <row r="75" s="282" customFormat="1"/>
    <row r="76" s="282" customFormat="1"/>
    <row r="77" s="282" customFormat="1"/>
    <row r="78" s="282" customFormat="1"/>
    <row r="79" s="282" customFormat="1"/>
    <row r="80" s="282" customFormat="1"/>
    <row r="81" s="282" customFormat="1"/>
    <row r="82" s="282" customFormat="1"/>
    <row r="83" s="282" customFormat="1"/>
    <row r="84" s="282" customFormat="1"/>
    <row r="85" s="282" customFormat="1"/>
    <row r="86" s="282" customFormat="1"/>
    <row r="87" s="282" customFormat="1"/>
    <row r="88" s="282" customFormat="1"/>
    <row r="89" s="282" customFormat="1"/>
    <row r="90" s="282" customFormat="1"/>
    <row r="91" s="282" customFormat="1"/>
    <row r="92" s="282" customFormat="1"/>
    <row r="93" s="282" customFormat="1"/>
    <row r="94" s="282" customFormat="1"/>
  </sheetData>
  <mergeCells count="12">
    <mergeCell ref="B56:AG56"/>
    <mergeCell ref="B34:B35"/>
    <mergeCell ref="B3:T3"/>
    <mergeCell ref="AA1:AG1"/>
    <mergeCell ref="U3:AG3"/>
    <mergeCell ref="B44:B45"/>
    <mergeCell ref="B4:AG4"/>
    <mergeCell ref="B2:AG2"/>
    <mergeCell ref="X22:AD22"/>
    <mergeCell ref="X33:AD33"/>
    <mergeCell ref="X43:AD43"/>
    <mergeCell ref="B24:B25"/>
  </mergeCells>
  <phoneticPr fontId="0" type="noConversion"/>
  <printOptions horizontalCentered="1" verticalCentered="1"/>
  <pageMargins left="0.25" right="0.25" top="0.25" bottom="0.25" header="0" footer="0"/>
  <pageSetup scale="41" fitToWidth="1" fitToHeight="1" orientation="landscape" r:id="rId1"/>
  <headerFooter alignWithMargins="0">
    <oddHeader/>
    <oddFooter/>
  </headerFooter>
  <rowBreaks count="1" manualBreakCount="1">
    <brk id="57" max="16383" man="1"/>
  </rowBreaks>
  <colBreaks count="1" manualBreakCount="1">
    <brk id="34" max="1048575" man="1"/>
  </colBreaks>
  <drawing r:id="rId8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C110E0923FC14D8029E5C11D83DC86" ma:contentTypeVersion="17" ma:contentTypeDescription="Create a new document." ma:contentTypeScope="" ma:versionID="f0d1e0606d40f37ca8cf6ecd1aaf16e1">
  <xsd:schema xmlns:xsd="http://www.w3.org/2001/XMLSchema" xmlns:xs="http://www.w3.org/2001/XMLSchema" xmlns:p="http://schemas.microsoft.com/office/2006/metadata/properties" xmlns:ns2="4d913871-1126-4321-94f5-9a550bef888d" xmlns:ns3="0d89de6e-69e5-4a93-ab1d-187c257fab03" targetNamespace="http://schemas.microsoft.com/office/2006/metadata/properties" ma:root="true" ma:fieldsID="53552fbc9df77bc5415fd0eba509e1e1" ns2:_="" ns3:_="">
    <xsd:import namespace="4d913871-1126-4321-94f5-9a550bef888d"/>
    <xsd:import namespace="0d89de6e-69e5-4a93-ab1d-187c257fab03"/>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2:MediaLengthInSeconds" minOccurs="0"/>
                <xsd:element ref="ns2:lcf76f155ced4ddcb4097134ff3c332f" minOccurs="0"/>
                <xsd:element ref="ns3:TaxCatchAll" minOccurs="0"/>
                <xsd:element ref="ns3:SharedWithUsers" minOccurs="0"/>
                <xsd:element ref="ns3:SharedWithDetail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913871-1126-4321-94f5-9a550bef88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673cba-9a13-4628-b64e-30eed34373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d89de6e-69e5-4a93-ab1d-187c257fab03"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7160586e-bfc0-43c4-b16d-45ab49f20c61}" ma:internalName="TaxCatchAll" ma:showField="CatchAllData" ma:web="0d89de6e-69e5-4a93-ab1d-187c257fab03">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d913871-1126-4321-94f5-9a550bef888d">
      <Terms xmlns="http://schemas.microsoft.com/office/infopath/2007/PartnerControls"/>
    </lcf76f155ced4ddcb4097134ff3c332f>
    <TaxCatchAll xmlns="0d89de6e-69e5-4a93-ab1d-187c257fab03" xsi:nil="true"/>
  </documentManagement>
</p:properties>
</file>

<file path=customXml/itemProps1.xml><?xml version="1.0" encoding="utf-8"?>
<ds:datastoreItem xmlns:ds="http://schemas.openxmlformats.org/officeDocument/2006/customXml" ds:itemID="{7B90B56F-E2B6-498E-BF90-015EA37716FB}"/>
</file>

<file path=customXml/itemProps2.xml><?xml version="1.0" encoding="utf-8"?>
<ds:datastoreItem xmlns:ds="http://schemas.openxmlformats.org/officeDocument/2006/customXml" ds:itemID="{F4A23CE8-1313-4C76-B764-8C4AFAC9C82E}"/>
</file>

<file path=customXml/itemProps3.xml><?xml version="1.0" encoding="utf-8"?>
<ds:datastoreItem xmlns:ds="http://schemas.openxmlformats.org/officeDocument/2006/customXml" ds:itemID="{AAFF9762-9FA5-4244-B684-09CCE1B4A431}"/>
</file>

<file path=docProps/app.xml><?xml version="1.0" encoding="utf-8"?>
<Properties xmlns="http://schemas.openxmlformats.org/officeDocument/2006/extended-properties" xmlns:r="http://schemas.openxmlformats.org/officeDocument/2006/relationships" xmlns:xdr="http://schemas.openxmlformats.org/drawingml/2006/spreadsheetDrawing" xmlns:s="http://schemas.openxmlformats.org/officeDocument/2006/sharedTypes" xmlns:vt="http://schemas.openxmlformats.org/officeDocument/2006/docPropsVTypes" xmlns:a="http://schemas.openxmlformats.org/drawingml/2006/main" xmlns:cdr="http://schemas.openxmlformats.org/drawingml/2006/chartDrawing">
  <Manager>9773315</Manager>
  <Company>42</Company>
  <Pages>0</Pages>
  <Words>0</Words>
  <Characters>0</Characters>
  <Lines>0</Lines>
  <Paragraphs>0</Paragraphs>
  <Slides>0</Slides>
  <Notes>0</Notes>
  <TotalTime>0</TotalTime>
  <HiddenSlides>0</HiddenSlides>
  <MMClips>0</MMClips>
  <ScaleCrop>0</ScaleCrop>
  <HeadingPairs>
    <vt:vector baseType="variant" size="4">
      <vt:variant>
        <vt:lpstr>Worksheets</vt:lpstr>
      </vt:variant>
      <vt:variant>
        <vt:i4>26</vt:i4>
      </vt:variant>
      <vt:variant>
        <vt:lpstr>Named Ranges</vt:lpstr>
      </vt:variant>
      <vt:variant>
        <vt:i4>26</vt:i4>
      </vt:variant>
    </vt:vector>
  </HeadingPairs>
  <TitlesOfParts>
    <vt:vector baseType="lpstr" size="52">
      <vt:lpstr>Table of Contents</vt:lpstr>
      <vt:lpstr>Glance</vt:lpstr>
      <vt:lpstr>Summary</vt:lpstr>
      <vt:lpstr>Trend</vt:lpstr>
      <vt:lpstr>Trend Ind</vt:lpstr>
      <vt:lpstr>Raw Data</vt:lpstr>
      <vt:lpstr>Day of Week</vt:lpstr>
      <vt:lpstr>Day of Week Rank</vt:lpstr>
      <vt:lpstr>Daily by Month</vt:lpstr>
      <vt:lpstr>Daily by Month Rk</vt:lpstr>
      <vt:lpstr>Daily by DOW</vt:lpstr>
      <vt:lpstr>Plus Summary</vt:lpstr>
      <vt:lpstr>Occ Plus</vt:lpstr>
      <vt:lpstr>ADR Plus</vt:lpstr>
      <vt:lpstr>RevPAR Plus</vt:lpstr>
      <vt:lpstr>Plus Indexes</vt:lpstr>
      <vt:lpstr>Plus Ranking</vt:lpstr>
      <vt:lpstr>Plus DOW Month</vt:lpstr>
      <vt:lpstr>Segmentation DOW YTD_copy</vt:lpstr>
      <vt:lpstr>Add Rev ADR</vt:lpstr>
      <vt:lpstr>Add Rev RevPAR</vt:lpstr>
      <vt:lpstr>Additional Revenue obsolete</vt:lpstr>
      <vt:lpstr>Response</vt:lpstr>
      <vt:lpstr>Plus Response</vt:lpstr>
      <vt:lpstr>Hyatt Glance</vt:lpstr>
      <vt:lpstr>Help</vt:lpstr>
      <vt:lpstr>'Add Rev ADR'!Print_Area</vt:lpstr>
      <vt:lpstr>'Add Rev RevPAR'!Print_Area</vt:lpstr>
      <vt:lpstr>'Additional Revenue obsolete'!Print_Area</vt:lpstr>
      <vt:lpstr>'ADR Plus'!Print_Area</vt:lpstr>
      <vt:lpstr>'Daily by DOW'!Print_Area</vt:lpstr>
      <vt:lpstr>'Daily by Month'!Print_Area</vt:lpstr>
      <vt:lpstr>'Daily by Month Rk'!Print_Area</vt:lpstr>
      <vt:lpstr>'Day of Week'!Print_Area</vt:lpstr>
      <vt:lpstr>'Day of Week Rank'!Print_Area</vt:lpstr>
      <vt:lpstr>Glance!Print_Area</vt:lpstr>
      <vt:lpstr>Help!Print_Area</vt:lpstr>
      <vt:lpstr>'Hyatt Glance'!Print_Area</vt:lpstr>
      <vt:lpstr>'Occ Plus'!Print_Area</vt:lpstr>
      <vt:lpstr>'Plus DOW Month'!Print_Area</vt:lpstr>
      <vt:lpstr>'Plus Indexes'!Print_Area</vt:lpstr>
      <vt:lpstr>'Plus Ranking'!Print_Area</vt:lpstr>
      <vt:lpstr>'Plus Response'!Print_Area</vt:lpstr>
      <vt:lpstr>'Plus Summary'!Print_Area</vt:lpstr>
      <vt:lpstr>'Raw Data'!Print_Area</vt:lpstr>
      <vt:lpstr>Response!Print_Area</vt:lpstr>
      <vt:lpstr>'RevPAR Plus'!Print_Area</vt:lpstr>
      <vt:lpstr>'Segmentation DOW YTD_copy'!Print_Area</vt:lpstr>
      <vt:lpstr>Summary!Print_Area</vt:lpstr>
      <vt:lpstr>'Table of Contents'!Print_Area</vt:lpstr>
      <vt:lpstr>Trend!Print_Area</vt:lpstr>
      <vt:lpstr>'Trend Ind'!Print_Area</vt:lpstr>
    </vt:vector>
  </TitlesOfParts>
  <LinksUpToDate>0</LinksUpToDate>
  <CharactersWithSpaces>0</CharactersWithSpaces>
  <SharedDoc>0</SharedDoc>
  <HyperlinksChanged>0</HyperlinksChanged>
  <Application>Microsoft Excel</Application>
  <AppVersion>16.0300</AppVersion>
  <DocSecurity>0</DocSecurit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eSTAR</dc:title>
  <dc:subject>54260</dc:subject>
  <dc:creator>STR, Inc.</dc:creator>
  <cp:keywords>54260</cp:keywords>
  <cp:lastModifiedBy>Jim Hawkins</cp:lastModifiedBy>
  <cp:lastPrinted>2016-02-11T20:47:50Z</cp:lastPrinted>
  <dcterms:created xsi:type="dcterms:W3CDTF">2003-06-11T18:24:11Z</dcterms:created>
  <dcterms:modified xsi:type="dcterms:W3CDTF">2021-08-10T14:36:44Z</dcterms:modified>
  <cp:category>804,836,748,808</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xcelWriter version">
    <vt:lpwstr/>
  </property>
  <property fmtid="{D5CDD505-2E9C-101B-9397-08002B2CF9AE}" pid="3" name="ContentTypeId">
    <vt:lpwstr>0x0101004FF57D32C12B7A4F887B5A6BBD536616</vt:lpwstr>
  </property>
</Properties>
</file>